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675" tabRatio="903" firstSheet="4" activeTab="5"/>
  </bookViews>
  <sheets>
    <sheet name="Титул" sheetId="1" r:id="rId1"/>
    <sheet name="Расходы на строительство" sheetId="2" r:id="rId2"/>
    <sheet name="Решение" sheetId="3" r:id="rId3"/>
    <sheet name="Фактические данные о ПС" sheetId="4" r:id="rId4"/>
    <sheet name="Фактические данные о ЛЭП" sheetId="5" r:id="rId5"/>
    <sheet name="Тех.прис. за текущий год" sheetId="6" r:id="rId6"/>
    <sheet name="Заявки на текущий год" sheetId="7" r:id="rId7"/>
    <sheet name="Расходы на мероприятия" sheetId="8" r:id="rId8"/>
    <sheet name="Сведения о ЛЭП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6">'Заявки на текущий год'!$A$1:$H$27</definedName>
    <definedName name="_xlnm.Print_Area" localSheetId="5">'Тех.прис. за текущий год'!$A$1:$K$28</definedName>
    <definedName name="_xlnm.Print_Area" localSheetId="4">'Фактические данные о ЛЭП'!$A$1:$E$18</definedName>
    <definedName name="_xlnm.Print_Area" localSheetId="3">'Фактические данные о ПС'!$A$1:$D$12</definedName>
  </definedNames>
  <calcPr fullCalcOnLoad="1"/>
</workbook>
</file>

<file path=xl/sharedStrings.xml><?xml version="1.0" encoding="utf-8"?>
<sst xmlns="http://schemas.openxmlformats.org/spreadsheetml/2006/main" count="470" uniqueCount="212">
  <si>
    <t>ПРОГНОЗНЫЕ СВЕДЕНИЯ</t>
  </si>
  <si>
    <t>о расходах за технологическое присоединение</t>
  </si>
  <si>
    <t>на</t>
  </si>
  <si>
    <t>год</t>
  </si>
  <si>
    <t xml:space="preserve">1. Полное наименование </t>
  </si>
  <si>
    <t xml:space="preserve">2. Сокращенное наименование </t>
  </si>
  <si>
    <t xml:space="preserve">3. Место нахождения </t>
  </si>
  <si>
    <t xml:space="preserve">4. Адрес юридического лица </t>
  </si>
  <si>
    <t xml:space="preserve">5. ИНН </t>
  </si>
  <si>
    <t xml:space="preserve">6. КПП </t>
  </si>
  <si>
    <t xml:space="preserve">7. Ф.И.О. руководителя </t>
  </si>
  <si>
    <t xml:space="preserve">8. Адрес электронной почты </t>
  </si>
  <si>
    <t xml:space="preserve">9. Контактный телефон </t>
  </si>
  <si>
    <t xml:space="preserve">10. Факс </t>
  </si>
  <si>
    <t>АО "ЭТК"</t>
  </si>
  <si>
    <t>Акционерное общество "Электротехнический комплекс"</t>
  </si>
  <si>
    <t>АО "Электротехнический комплекс"</t>
  </si>
  <si>
    <t>644099, г. Омск, ул. Чапаева, 71</t>
  </si>
  <si>
    <t>644050, г. Омск, проспект Мира, 5-б</t>
  </si>
  <si>
    <t>Лунёв Аркадий Юрьевич</t>
  </si>
  <si>
    <t>etk.info@mail.ru</t>
  </si>
  <si>
    <t>8 (3812) 65-02-27</t>
  </si>
  <si>
    <t>8 (3812) 65-34-36</t>
  </si>
  <si>
    <t>2.</t>
  </si>
  <si>
    <t>3.</t>
  </si>
  <si>
    <t>4.</t>
  </si>
  <si>
    <t>Наименование мероприятий</t>
  </si>
  <si>
    <t>Объем максимальной мощности (кВт)</t>
  </si>
  <si>
    <t>1.</t>
  </si>
  <si>
    <t>5.</t>
  </si>
  <si>
    <t>6.</t>
  </si>
  <si>
    <t>№</t>
  </si>
  <si>
    <t>ФАКТИЧЕСКИЕ СРЕДНИЕ ДАННЫЕ</t>
  </si>
  <si>
    <t>о присоединенных объемах максимальной мощности за 3 предыдущих года по каждому мероприятию</t>
  </si>
  <si>
    <t>Фактические расходы на строительство подстанций за 3 предыдущие года (тыс.руб)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</si>
  <si>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</si>
  <si>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</si>
  <si>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</si>
  <si>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</si>
  <si>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о длине линий электропередачи и об 
объемах максимальной мощности за 3 предыдущих года по каждому мероприятию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</si>
  <si>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(тыс. рублей)
</t>
  </si>
  <si>
    <t xml:space="preserve">Длина воздушных и кабельных линий электропередачи на i-м уровне напряжения, фактически построенных за последние 3 года (км)
</t>
  </si>
  <si>
    <t>Строительство кабельных линий электропередачи:</t>
  </si>
  <si>
    <t>0,4 кВ</t>
  </si>
  <si>
    <t xml:space="preserve"> 1-20 кВ</t>
  </si>
  <si>
    <t>35 кВ</t>
  </si>
  <si>
    <t>Строительство воздушных линий электропередачи:</t>
  </si>
  <si>
    <t>Х</t>
  </si>
  <si>
    <t>ИНФОРМАЦИЯ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</si>
  <si>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</si>
  <si>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</si>
  <si>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</si>
  <si>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</si>
  <si>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</si>
  <si>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</si>
  <si>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</si>
  <si>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</si>
  <si>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</si>
  <si>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</si>
  <si>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</si>
  <si>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</si>
  <si>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</si>
  <si>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</si>
  <si>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</si>
  <si>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</si>
  <si>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</si>
  <si>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о поданых заявках на технологическое присоединение за текущий год</t>
  </si>
  <si>
    <t>Расходы</t>
  </si>
  <si>
    <t>на строительство введенных в эксплуатацию объектов</t>
  </si>
  <si>
    <t>электросетевого хозяйства для целей технологического</t>
  </si>
  <si>
    <t>присоединения и для целей реализации иных мероприятий</t>
  </si>
  <si>
    <t>инвестиционной программы территориальной</t>
  </si>
  <si>
    <t>сетевой организации, а также на обеспечение средствами</t>
  </si>
  <si>
    <t>коммерческого учета электрической энергии (мощности)</t>
  </si>
  <si>
    <t>______________________________________________________</t>
  </si>
  <si>
    <t>N п/п</t>
  </si>
  <si>
    <t>Объект электросетевого хозяйства/Средство коммерческого учета электрической энергии (мощности)</t>
  </si>
  <si>
    <t>Год ввода объекта</t>
  </si>
  <si>
    <t>Уровень напряжения, кВ</t>
  </si>
  <si>
    <t>Протяженность (для линий электропередачи), метров/Количество пунктов секционирования, штук/Количество точек учета, штук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</si>
  <si>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</si>
  <si>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</si>
  <si>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Строительство воздушных линий</t>
  </si>
  <si>
    <t>-</t>
  </si>
  <si>
    <t>1.j</t>
  </si>
  <si>
    <t>Материал опоры (деревянные (j = 1), металлические (j = 2), железобетонные (j = 3))</t>
  </si>
  <si>
    <t>1.j.k</t>
  </si>
  <si>
    <t>Тип провода (изолированный провод (k = 1), неизолированный провод (k = 2))</t>
  </si>
  <si>
    <t>1.j.k.l</t>
  </si>
  <si>
    <t>Материал провода (медный (l = 1), стальной (l = 2), сталеалюминиевый (l = 3), алюминиевый (l = 4))</t>
  </si>
  <si>
    <t>1.j.k.l.m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</si>
  <si>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</t>
  </si>
  <si>
    <t>1.j.k.l.m.n</t>
  </si>
  <si>
    <t>Количество цепей (одноцепная (n = 1), двухцепная (n = 2)</t>
  </si>
  <si>
    <t>1.2.k.l.m.n.o</t>
  </si>
  <si>
    <t>на металлических опорах, за исключением многогранных (o = 1), на многогранных опорах (o = 2)</t>
  </si>
  <si>
    <t>...</t>
  </si>
  <si>
    <t>&lt;пообъектная расшифровка&gt;</t>
  </si>
  <si>
    <t>Строительство кабельных линий</t>
  </si>
  <si>
    <t>2.j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</si>
  <si>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6))</t>
  </si>
  <si>
    <t>2.j.k</t>
  </si>
  <si>
    <t>Одножильные (k = 1) и многожильные (k = 2)</t>
  </si>
  <si>
    <t>2.j.k.l</t>
  </si>
  <si>
    <t>Кабели с резиновой и пластмассовой изоляцией (l = 1), бумажной изоляцией (l = 2)</t>
  </si>
  <si>
    <t>2.j.k.l.m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</si>
  <si>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</t>
  </si>
  <si>
    <t>2.j.k.l.m.n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</si>
  <si>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</si>
  <si>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>Строительство пунктов секционирования</t>
  </si>
  <si>
    <t>3.j</t>
  </si>
  <si>
    <t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КРУН) (j = 4), комплектные распределительные устройства наружной установки (КРН, КРУН) (j = 5), переключательные пункты (j = 6)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</si>
  <si>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</si>
  <si>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</si>
  <si>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3.4.k.l</t>
  </si>
  <si>
    <t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</si>
  <si>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</si>
  <si>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4.j</t>
  </si>
  <si>
    <t>Трансформаторные подстанции (ТП), за исключением распределительных трансформаторных подстанций (РТП) 6/0,4 кВ (j = l), 10/0,4 кВ (j = 2), 20/0,4 кВ (j = 3), 6/10 (10/6) кВ (j = 4), 10/20 (20/10) кВ (j = 5), 6/20 (20/6) (j = 6)</t>
  </si>
  <si>
    <t>4.j.k</t>
  </si>
  <si>
    <t>Однотрансформаторные (k = 1), двухтрансформаторные и более (k = 2)</t>
  </si>
  <si>
    <t>4.j.k.l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</si>
  <si>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от 3150 до 4000 кВА включительно (l = 11), свыше 4000 кВА (l = 12)</t>
  </si>
  <si>
    <t>4.j.k.l.m</t>
  </si>
  <si>
    <t>Столбового/мачтового типа (m = 1), шкафного или киоскового типа (m = 2), блочного типа (m = 3)</t>
  </si>
  <si>
    <t>Строительство распределительных трансформаторных подстанций (РТП) с уровнем напряжения до 35 кВ</t>
  </si>
  <si>
    <t>5.j</t>
  </si>
  <si>
    <t>Распределительные трансформаторные подстанции (РТП)</t>
  </si>
  <si>
    <t>5.j.k</t>
  </si>
  <si>
    <t>5.j.k.1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</si>
  <si>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свыше 3150 кВА (l = 11)</t>
  </si>
  <si>
    <t>Строительство центров питания, подстанций уровнем напряжения 35 кВ и выше (ПС)</t>
  </si>
  <si>
    <t>6.j</t>
  </si>
  <si>
    <t>ПС 35 кВ (j = 1), ПС 110 кВ и выше (j = 2)</t>
  </si>
  <si>
    <t>6.j.k</t>
  </si>
  <si>
    <t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</t>
  </si>
  <si>
    <t>7.</t>
  </si>
  <si>
    <t>Обеспечение средствами коммерческого учета электрической энергии (мощности)</t>
  </si>
  <si>
    <t>7. j</t>
  </si>
  <si>
    <t>однофазный (j = 1),</t>
  </si>
  <si>
    <t>трехфазный (j = 2)</t>
  </si>
  <si>
    <t>7.j.k</t>
  </si>
  <si>
    <t>прямого включения (k = 1),</t>
  </si>
  <si>
    <t>полукосвенного включения (k = 2),</t>
  </si>
  <si>
    <t>косвенного включения (k = 3)</t>
  </si>
  <si>
    <t xml:space="preserve">* По форме Приложения 1 к Методическим указаниям по определению размера платы за технологическое присоединение к электрическим сетям, утвержденным приказом ФАС России от 29.08.2017 № 1135/17, в соответствии с п 28-"а" Стандартов раскрытия информации субъектами оптового и розничных рынков электрической энергии, утвержденных постановлением Правительства РФ от 21.01.2004 № 24.
</t>
  </si>
  <si>
    <t>РЕГИОНАЛЬНАЯ ЭНЕРГЕТИЧЕСКАЯ КОМИССИЯ ОМСКОЙ ОБЛАСТИ</t>
  </si>
  <si>
    <t>ПРИКАЗ</t>
  </si>
  <si>
    <t>ОБ УСТАНОВЛЕНИИ ПЛАТЫ ЗА ТЕХНОЛОГИЧЕСКОЕ ПРИСОЕДИНЕНИЕ</t>
  </si>
  <si>
    <t>К ТЕРРИТОРИАЛЬНЫМ РАСПРЕДЕЛИТЕЛЬНЫМ ЭЛЕКТРИЧЕСКИМ СЕТЯМ</t>
  </si>
  <si>
    <t>Информация о решении органа исполнительной власти субъекта Российской Федерации в области государственного регулирования тарифов об установлении единых для всех территориальных сетевых организаций на территории субъекта Российской Федерации стандартизированных тарифных ставок, определяющих величину платы за технологическое присоединение к электрическим сетям территориальных сетевых организаций публикуется в соответствии с п 28-"б" Стандартов раскрытия информации субъектами оптового и розничных рынков электрической энергии, утвержденных постановлением Правительства РФ от 21.01.2004 № 24.</t>
  </si>
  <si>
    <t>ФАКТИЧЕСКИЕ СРЕДНИЕ ДАННЫЕ*</t>
  </si>
  <si>
    <t>* публикуется в соответствии с п 28-"в" Стандартов раскрытия информации субъектами оптового и розничных рынков электрической энергии, утвержденных постановлением Правительства РФ от 21.01.2004 № 24 по форме приложения № 2 к указанным Стандартам.</t>
  </si>
  <si>
    <t>* публикуется в соответствии с п 28-"г" Стандартов раскрытия информации субъектами оптового и розничных рынков электрической энергии, утвержденных постановлением Правительства РФ от 21.01.2004 № 24 по форме приложения № 3 к указанным Стандартам.</t>
  </si>
  <si>
    <t>* публикуется в соответствии с п 28-"д" Стандартов раскрытия информации субъектами оптового и розничных рынков электрической энергии, утвержденных постановлением Правительства РФ от 21.01.2004 № 24 по форме приложения № 4 к указанным Стандартам.</t>
  </si>
  <si>
    <t>ИНФОРМАЦИЯ*</t>
  </si>
  <si>
    <t>* публикуется в соответствии с п 28-"е" Стандартов раскрытия информации субъектами оптового и розничных рынков электрической энергии, утвержденных постановлением Правительства РФ от 21.01.2004 № 24 по форме приложения № 5 к указанным Стандартам.</t>
  </si>
  <si>
    <t>Расходы АО "Электротехнический комплекс" *</t>
  </si>
  <si>
    <t>на выполнение мероприятий по технологическому</t>
  </si>
  <si>
    <t>присоединению, предусмотренным подпунктами "а" и "в"</t>
  </si>
  <si>
    <t>рублей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</si>
  <si>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</si>
  <si>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</si>
  <si>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</si>
  <si>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</si>
  <si>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2021 год</t>
  </si>
  <si>
    <t>Подготовка и выдача сетевой организацией технических условий Заявителю</t>
  </si>
  <si>
    <t>Проверка сетевой организацией выполнения Заявителем</t>
  </si>
  <si>
    <t>2020 год</t>
  </si>
  <si>
    <t>2019 год</t>
  </si>
  <si>
    <t>2018 год</t>
  </si>
  <si>
    <t>2017 год</t>
  </si>
  <si>
    <t>2016 год</t>
  </si>
  <si>
    <t>Начальник ПЭО</t>
  </si>
  <si>
    <t>М.С. Мироненко</t>
  </si>
  <si>
    <t>Сведения</t>
  </si>
  <si>
    <t>о строительстве линий электропередачи при технологическом</t>
  </si>
  <si>
    <t>присоединении энергопринимающих устройств максимальной</t>
  </si>
  <si>
    <t>мощностью менее 670 кВт и на уровне напряжения 20 кВ и менее</t>
  </si>
  <si>
    <t>Объект электросетевого хозяйства</t>
  </si>
  <si>
    <t>Протяженность (для линий электропередачи), м</t>
  </si>
  <si>
    <t>Присоединенная максимальная мощность, кВт</t>
  </si>
  <si>
    <t>Способ прокладки кабельных линий (в траншеях (j = 1), в блоках (j = 2), в каналах (j = 3), в туннелях и коллекторах (j = 4), в галереях и эстакадах j = 5), горизонтальное наклонное бурение (j = 6)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</si>
  <si>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включительно (m = 6)</t>
  </si>
  <si>
    <t>Реклоузеры (j = 1)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КРУН) (j = 4), комплектные распределительные устройства наружной установки (КРН, КРУН) (j = 5), переключательные пункты (j = 6)</t>
  </si>
  <si>
    <t>Номинальный ток до 100 А включительно (k = 1), от 100 до 250 А включительно (к = 2), от 250 до 500 А включительно (k = 3), от 500 А до 1 000 А включительно (k = 4), свыше 1 000 А (k = 5)</t>
  </si>
  <si>
    <t>3.j.k.l</t>
  </si>
  <si>
    <t>Количество ячеек в распределительном пункте (до 5 ячеек включительно (l = 1), от 5 до 10 ячеек включительно (l = 2), от 10 до 15 ячеек включительно (l = 3), свыше 15 ячеек (l = 4)</t>
  </si>
  <si>
    <t>однофазный (j = 1), трехфазный (j = 2)</t>
  </si>
  <si>
    <t>прямого включения (k = 1), полукосвенного включения (k = 2), косвенного включения (k = 3)</t>
  </si>
  <si>
    <r>
      <rPr>
        <sz val="10"/>
        <color indexed="9"/>
        <rFont val="Arial Cyr"/>
        <family val="0"/>
      </rPr>
      <t>____</t>
    </r>
    <r>
      <rPr>
        <sz val="10"/>
        <rFont val="Arial Cyr"/>
        <family val="0"/>
      </rPr>
      <t>* По форме Приложения № 5 к Методическим указаниям по определению размера платы за технологическое присоединение к электрическим сетям, утвержденным приказом ФАС России от 29.08.2017 № 1135/17 для предоставления в РЭК Омской области согласно п.31 указанных МУ. Не подлежит публикации в сети Интернет соответствии с пп. 19 и 28 Стандартов раскрытия информации субъектами оптового и розничных рынков электрической энергии, утвержденных постановлением Правительства РФ от 21.01.2004 № 24.</t>
    </r>
  </si>
  <si>
    <r>
      <t>____</t>
    </r>
    <r>
      <rPr>
        <sz val="10"/>
        <rFont val="Times New Roman"/>
        <family val="1"/>
      </rPr>
      <t>* По форме Приложения № 2 к Методическим указаниям по определению размера платы за технологическое присоединение к электрическим сетям, утвержденным приказом ФАС России от 29.08.2017 № 1135/17 для предоставления в РЭК Омской области согласно пп.23 и 31 указанных МУ. Не подлежит публикации в сети Интернет соответствии с пп. 19 и 28 Стандартов раскрытия информации субъектами оптового и розничных рынков электрической энергии, утвержденных постановлением Правительства РФ от 21.01.2004 № 24.</t>
    </r>
  </si>
  <si>
    <r>
      <t xml:space="preserve">Сведения о расходах на строительство введенных в эксплуатацию объектов электросетевого хозяйства для целей технологического присоединения и реализации иных мероприятий инвестиционной программы, на подготовку и выдачу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на проверку сетевой организацией выполнения заявителем технических условий в соответствии с разделом IX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27 декабря 2004 г. № 861, </t>
    </r>
    <r>
      <rPr>
        <b/>
        <sz val="12"/>
        <rFont val="Times New Roman"/>
        <family val="1"/>
      </rPr>
      <t>публикуются</t>
    </r>
    <r>
      <rPr>
        <sz val="12"/>
        <rFont val="Times New Roman"/>
        <family val="1"/>
      </rPr>
      <t xml:space="preserve"> в соответствии с пунктом 19-"в" Стандартов раскрытия информации субъектами оптового и розничных рынков электрической энергии, утвержденных постановлением Правительства РФ от 21.01.2004 № 24,</t>
    </r>
    <r>
      <rPr>
        <b/>
        <sz val="12"/>
        <rFont val="Times New Roman"/>
        <family val="1"/>
      </rPr>
      <t xml:space="preserve"> ежегодно не позднее 20 октября</t>
    </r>
    <r>
      <rPr>
        <sz val="12"/>
        <rFont val="Times New Roman"/>
        <family val="1"/>
      </rPr>
      <t>.</t>
    </r>
  </si>
  <si>
    <t>(заполняется раздельно для случаев технологического присоединения на территории городских населенных пунктов и территорий, не относящихся к территориям городских населенных пунктов)</t>
  </si>
  <si>
    <t>Примечание: Строительство "последней мили" не осуществлялось.</t>
  </si>
  <si>
    <t>Примечание: Строительство "последней мили" и установка коммерческих ПУ не осуществлялись.</t>
  </si>
  <si>
    <t>(заполняется отдельно для территорий городских населенных пунктов и территорий, не относящихся к городским населенным пунктам)</t>
  </si>
  <si>
    <t>от 23 декабря 2021 г. N 666/96</t>
  </si>
  <si>
    <t>НА ТЕРРИТОРИИ ОМСКОЙ ОБЛАСТИ НА 2022 ГОД</t>
  </si>
  <si>
    <t>от 15 июля 2022 г. N 85/34</t>
  </si>
  <si>
    <t>ОБ УСТАНОВЛЕНИИ ЛЬГОТНЫХ СТАВОК ЗА 1 КВТ ЗАПРАШИВАЕМОЙ</t>
  </si>
  <si>
    <t>МАКСИМАЛЬНОЙ МОЩНОСТИ В ОТНОШЕНИИ ВСЕЙ СОВОКУПНОСТИ</t>
  </si>
  <si>
    <t>МЕРОПРИЯТИЙ ПО ТЕХНОЛОГИЧЕСКОМУ ПРИСОЕДИНЕНИЮ</t>
  </si>
  <si>
    <t>К ЭЛЕКТРИЧЕСКИМ СЕТЯМ СЕТЕВЫХ ОРГАНИЗАЦИЙ НА ТЕРРИТОРИИ</t>
  </si>
  <si>
    <t>ОМСКОЙ ОБЛАСТИ</t>
  </si>
  <si>
    <t>Данные на 17.10.2022</t>
  </si>
  <si>
    <t>&lt;*&gt; Заявители, оплачивающие технологическое присоединение своих энергопринимающих устройств в размере не более 550 рублей или по льготным ставкам.</t>
  </si>
  <si>
    <t>&lt;*&gt; Заявители, оплачивающие технологическое присоединение своих энергопринимающих устройств в размере не более 550 рублей и по льготным ставкам.</t>
  </si>
  <si>
    <t>пункта 16 Методических указаний, за 2022 год</t>
  </si>
  <si>
    <t>2022 год</t>
  </si>
  <si>
    <t>об осуществлении технологического присоединения по договорам, заключенным за текущий год &lt;1&gt;</t>
  </si>
  <si>
    <t xml:space="preserve"> &lt;1&gt; - выполненным в текущем году.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</si>
</sst>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51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color indexed="9"/>
      <name val="Times New Roman"/>
      <family val="1"/>
    </font>
    <font>
      <b/>
      <i/>
      <sz val="10"/>
      <name val="Arial Cyr"/>
      <family val="0"/>
    </font>
    <font>
      <b/>
      <sz val="11"/>
      <name val="Calibri"/>
      <family val="2"/>
    </font>
    <font>
      <sz val="10"/>
      <name val="Arial"/>
      <family val="2"/>
    </font>
    <font>
      <sz val="10"/>
      <color indexed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174" fontId="0" fillId="0" borderId="10" xfId="0" applyNumberFormat="1" applyBorder="1" applyAlignment="1">
      <alignment horizontal="center"/>
    </xf>
    <xf numFmtId="0" fontId="10" fillId="0" borderId="14" xfId="0" applyFont="1" applyFill="1" applyBorder="1" applyAlignment="1">
      <alignment vertical="top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justify" vertical="center" wrapText="1"/>
    </xf>
    <xf numFmtId="0" fontId="50" fillId="0" borderId="17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center"/>
    </xf>
    <xf numFmtId="1" fontId="0" fillId="0" borderId="10" xfId="0" applyNumberFormat="1" applyBorder="1" applyAlignment="1">
      <alignment horizontal="center" wrapText="1"/>
    </xf>
    <xf numFmtId="0" fontId="41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horizontal="justify" vertical="center" wrapText="1"/>
    </xf>
    <xf numFmtId="0" fontId="12" fillId="0" borderId="18" xfId="0" applyFont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vertical="top"/>
    </xf>
    <xf numFmtId="0" fontId="14" fillId="0" borderId="2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7" fillId="0" borderId="0" xfId="42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21" xfId="0" applyFont="1" applyBorder="1" applyAlignment="1">
      <alignment vertical="center" wrapText="1"/>
    </xf>
    <xf numFmtId="0" fontId="50" fillId="0" borderId="22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7;&#1083;&#1072;&#1090;&#1099;%20&#1079;&#1072;%20&#1090;&#1077;&#1093;%20&#1087;&#1088;&#1080;&#1089;&#1086;&#1077;&#1076;&#1080;&#1085;&#1077;&#1085;&#1080;&#1077;%20(&#1087;&#1088;&#1080;&#1082;&#1072;&#1079;%20&#1060;&#1040;&#1057;%20&#1086;&#1090;%2029.08.2017%20&#8470;%201135_17)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-0099\shared\&#1054;&#1041;&#1052;&#1045;&#1053;\&#1058;&#1077;&#1093;&#1085;&#1086;&#1083;&#1086;&#1075;&#1080;&#1095;&#1077;&#1089;&#1082;&#1086;&#1077;%20&#1087;&#1088;&#1080;&#1089;&#1086;&#1077;&#1076;&#1080;&#1085;&#1077;&#1085;&#1080;&#1077;%20&#1092;&#1072;&#1082;&#1090;\&#1058;&#1077;&#1093;&#1085;&#1086;&#1083;&#1086;&#1075;&#1080;&#1095;&#1077;&#1089;&#1082;&#1086;&#1077;%20&#1087;&#1088;&#1080;&#1089;&#1086;&#1077;&#1076;&#1080;&#1085;&#1077;&#1085;&#1080;&#1077;%20&#1092;&#1072;&#1082;&#1090;%202019\&#1055;&#1077;&#1088;&#1077;&#1085;&#1086;&#1089;%20&#1079;&#1072;&#1090;&#1088;&#1072;&#1090;%20&#1087;&#1086;%20&#1090;&#1077;&#1093;&#1085;&#1086;&#1083;&#1086;&#1075;&#1080;&#1095;&#1077;&#1089;&#1082;&#1086;&#1084;&#1091;%20&#1087;&#1088;&#1080;&#1089;&#1086;&#1077;&#1076;&#1080;&#1085;&#1077;&#1085;&#1080;&#1102;%20&#1074;%202019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88;&#1077;&#1095;&#1077;&#1085;&#1100;%20&#1090;&#1077;&#1093;.&#1087;&#1088;&#1080;&#1089;&#1086;&#1077;&#1076;&#1080;&#1085;&#1077;&#1085;&#1080;&#1081;%20&#1089;%202018%20&#1075;&#1086;&#1076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-0099\shared\&#1054;&#1041;&#1052;&#1045;&#1053;\&#1058;&#1077;&#1093;&#1085;&#1086;&#1083;&#1086;&#1075;&#1080;&#1095;&#1077;&#1089;&#1082;&#1086;&#1077;%20&#1087;&#1088;&#1080;&#1089;&#1086;&#1077;&#1076;&#1080;&#1085;&#1077;&#1085;&#1080;&#1077;%20&#1092;&#1072;&#1082;&#1090;\&#1058;&#1077;&#1093;&#1085;&#1086;&#1083;&#1086;&#1075;&#1080;&#1095;&#1077;&#1089;&#1082;&#1086;&#1077;%20&#1087;&#1088;&#1080;&#1089;&#1086;&#1077;&#1076;&#1080;&#1085;&#1077;&#1085;&#1080;&#1077;%20&#1092;&#1072;&#1082;&#1090;%202018\&#1055;&#1077;&#1088;&#1077;&#1085;&#1086;&#1089;%20&#1079;&#1072;&#1090;&#1088;&#1072;&#1090;%20&#1087;&#1086;%20&#1090;&#1077;&#1093;&#1085;&#1086;&#1083;&#1086;&#1075;&#1080;&#1095;&#1077;&#1089;&#1082;&#1086;&#1084;&#1091;%20&#1087;&#1088;&#1080;&#1089;&#1086;&#1077;&#1076;&#1080;&#1085;&#1077;&#1085;&#1080;&#1102;%20&#1074;%204%20&#1082;&#1074;&#1072;&#1088;&#1090;&#1072;&#1083;&#1077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-0099\shared\&#1054;&#1041;&#1052;&#1045;&#1053;\&#1058;&#1077;&#1093;&#1085;&#1086;&#1083;&#1086;&#1075;&#1080;&#1095;&#1077;&#1089;&#1082;&#1086;&#1077;%20&#1087;&#1088;&#1080;&#1089;&#1086;&#1077;&#1076;&#1080;&#1085;&#1077;&#1085;&#1080;&#1077;%20&#1092;&#1072;&#1082;&#1090;\&#1058;&#1077;&#1093;&#1085;&#1086;&#1083;&#1086;&#1075;&#1080;&#1095;&#1077;&#1089;&#1082;&#1086;&#1077;%20&#1087;&#1088;&#1080;&#1089;&#1086;&#1077;&#1076;&#1080;&#1085;&#1077;&#1085;&#1080;&#1077;%20&#1092;&#1072;&#1082;&#1090;%202017\&#1055;&#1077;&#1088;&#1077;&#1085;&#1086;&#1089;%20&#1079;&#1072;&#1090;&#1088;&#1072;&#1090;%20&#1087;&#1086;%20&#1090;&#1077;&#1093;&#1085;&#1086;&#1083;&#1086;&#1075;&#1080;&#1095;&#1077;&#1089;&#1082;&#1086;&#1084;&#1091;%20&#1087;&#1088;&#1080;&#1089;&#1086;&#1077;&#1076;&#1080;&#1085;&#1077;&#1085;&#1080;&#1102;%20&#1074;%204%20&#1082;&#1074;&#1072;&#1088;&#1090;&#1072;&#1083;&#1077;%20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-0099\shared\&#1054;&#1041;&#1052;&#1045;&#1053;\&#1058;&#1077;&#1093;&#1085;&#1086;&#1083;&#1086;&#1075;&#1080;&#1095;&#1077;&#1089;&#1082;&#1086;&#1077;%20&#1087;&#1088;&#1080;&#1089;&#1086;&#1077;&#1076;&#1080;&#1085;&#1077;&#1085;&#1080;&#1077;%20&#1092;&#1072;&#1082;&#1090;\&#1055;&#1077;&#1088;&#1077;&#1085;&#1086;&#1089;%20&#1079;&#1072;&#1090;&#1088;&#1072;&#1090;%20&#1087;&#1086;%20&#1090;&#1077;&#1093;&#1085;&#1086;&#1083;&#1086;&#1075;&#1080;&#1095;&#1077;&#1089;&#1082;&#1086;&#1084;&#1091;%20&#1087;&#1088;&#1080;&#1089;&#1086;&#1077;&#1076;&#1080;&#1085;&#1077;&#1085;&#1080;&#1102;%202016%20(&#1074;%20&#1085;&#1086;&#1074;&#1086;&#1084;%20&#1092;&#1086;&#1088;&#1084;&#1072;&#1090;&#107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 лист"/>
      <sheetName val="Приложение 1"/>
      <sheetName val="Приложение 2"/>
      <sheetName val="Приложение 3"/>
      <sheetName val="Приложение 4"/>
      <sheetName val="расходы (2020) "/>
      <sheetName val="ГСМ"/>
      <sheetName val="расстояния"/>
      <sheetName val="стоимость мероприятий"/>
      <sheetName val="нвв"/>
      <sheetName val="Фактические данные о ЛЭП"/>
      <sheetName val="Факт о прис ПС"/>
      <sheetName val="Тех присоед за тек год"/>
      <sheetName val="заявки на тек год"/>
      <sheetName val="техприсоединения на 2022"/>
      <sheetName val="расходы факт 2021"/>
    </sheetNames>
    <sheetDataSet>
      <sheetData sheetId="14">
        <row r="6">
          <cell r="E6">
            <v>1200</v>
          </cell>
        </row>
        <row r="7">
          <cell r="E7">
            <v>360</v>
          </cell>
        </row>
        <row r="8">
          <cell r="E8">
            <v>40</v>
          </cell>
        </row>
        <row r="9">
          <cell r="E9">
            <v>1550</v>
          </cell>
        </row>
        <row r="10">
          <cell r="E10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 всего ЭТК 1 кв"/>
      <sheetName val="расходы ЭТК 1 кв"/>
      <sheetName val="расходы всего ЭТК 2 кв"/>
      <sheetName val="расходы ЭТК 2 кв"/>
      <sheetName val="расходы всего ЭТК 3 кв"/>
      <sheetName val="расходы ЭТК 3 кв"/>
      <sheetName val="расходы ЭТК свод год"/>
      <sheetName val="расходы всего ТГКом"/>
      <sheetName val="расходы ТГКом"/>
      <sheetName val="расходы всего ОРЭК"/>
      <sheetName val="расходы ОРЭК"/>
    </sheetNames>
    <sheetDataSet>
      <sheetData sheetId="6">
        <row r="21">
          <cell r="E21">
            <v>188401.28171161877</v>
          </cell>
        </row>
        <row r="22">
          <cell r="E22">
            <v>152827.03623898118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"/>
      <sheetName val="Договор"/>
      <sheetName val="ТУ"/>
      <sheetName val="Обязанности ЭТК"/>
      <sheetName val="Тех.задания"/>
      <sheetName val="для Тимошенко"/>
      <sheetName val="Учет"/>
    </sheetNames>
    <sheetDataSet>
      <sheetData sheetId="6">
        <row r="45">
          <cell r="E45">
            <v>231.07</v>
          </cell>
        </row>
        <row r="46">
          <cell r="E46" t="str">
            <v>3х630</v>
          </cell>
        </row>
        <row r="47">
          <cell r="E47">
            <v>1600</v>
          </cell>
        </row>
        <row r="48">
          <cell r="E48">
            <v>15</v>
          </cell>
        </row>
        <row r="49">
          <cell r="E49">
            <v>15</v>
          </cell>
        </row>
        <row r="50">
          <cell r="E50">
            <v>1</v>
          </cell>
        </row>
        <row r="51">
          <cell r="E51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 всего ЭТК"/>
      <sheetName val="расходы ЭТК"/>
      <sheetName val="расходы ЭТК свод год"/>
      <sheetName val="расходы всего ТГКом"/>
      <sheetName val="расходы ТГКом"/>
      <sheetName val="расходы всего ОРЭК"/>
      <sheetName val="расходы ОРЭК"/>
    </sheetNames>
    <sheetDataSet>
      <sheetData sheetId="2">
        <row r="6">
          <cell r="E6">
            <v>27058.942438644593</v>
          </cell>
        </row>
        <row r="7">
          <cell r="E7">
            <v>27530.50907035541</v>
          </cell>
        </row>
        <row r="8">
          <cell r="E8">
            <v>27011.3664025286</v>
          </cell>
        </row>
        <row r="9">
          <cell r="E9">
            <v>28889.622404617166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 всего ЭТК"/>
      <sheetName val="расходы ЭТК"/>
      <sheetName val="расходы ЭТК за год"/>
      <sheetName val="расходы всего ТГКом"/>
      <sheetName val="расходы ТГКом"/>
      <sheetName val="расходы всего ОРЭК"/>
      <sheetName val="расходы ОРЭК"/>
    </sheetNames>
    <sheetDataSet>
      <sheetData sheetId="2">
        <row r="6">
          <cell r="P6">
            <v>19583.06511148997</v>
          </cell>
        </row>
        <row r="7">
          <cell r="P7">
            <v>21163.473604077735</v>
          </cell>
        </row>
        <row r="8">
          <cell r="P8">
            <v>20158.455928362095</v>
          </cell>
        </row>
        <row r="9">
          <cell r="P9">
            <v>20743.04410748992</v>
          </cell>
        </row>
        <row r="10">
          <cell r="P10">
            <v>23631.86737603588</v>
          </cell>
        </row>
        <row r="11">
          <cell r="P11">
            <v>14416.833060360526</v>
          </cell>
        </row>
        <row r="12">
          <cell r="P12">
            <v>264576.3661471738</v>
          </cell>
        </row>
        <row r="13">
          <cell r="P13">
            <v>70945.95078271028</v>
          </cell>
        </row>
        <row r="14">
          <cell r="P14">
            <v>22675.15639400697</v>
          </cell>
        </row>
        <row r="15">
          <cell r="P15">
            <v>21034.225905993033</v>
          </cell>
        </row>
        <row r="16">
          <cell r="P16">
            <v>23724.22183287185</v>
          </cell>
        </row>
        <row r="17">
          <cell r="P17">
            <v>16131.722791128146</v>
          </cell>
        </row>
        <row r="18">
          <cell r="P18">
            <v>20801.56684380048</v>
          </cell>
        </row>
        <row r="19">
          <cell r="P19">
            <v>14966.888500915278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ыручка всего ЭТК ТГКом"/>
      <sheetName val="расходы всего ЭТК ТГКом"/>
      <sheetName val="расходы ЭТК"/>
    </sheetNames>
    <sheetDataSet>
      <sheetData sheetId="2">
        <row r="6">
          <cell r="P6">
            <v>19092.807203816603</v>
          </cell>
        </row>
        <row r="7">
          <cell r="P7">
            <v>25807.6041865834</v>
          </cell>
        </row>
        <row r="8">
          <cell r="P8">
            <v>19162.86228290641</v>
          </cell>
        </row>
        <row r="9">
          <cell r="P9">
            <v>34475.34526749358</v>
          </cell>
        </row>
        <row r="10">
          <cell r="P10">
            <v>16488.572642302424</v>
          </cell>
        </row>
        <row r="11">
          <cell r="P11">
            <v>17120.405434497578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info@mail.ru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31.625" style="2" customWidth="1"/>
    <col min="2" max="2" width="8.875" style="2" customWidth="1"/>
    <col min="3" max="3" width="5.125" style="2" customWidth="1"/>
    <col min="4" max="4" width="8.375" style="2" customWidth="1"/>
    <col min="5" max="5" width="36.625" style="2" customWidth="1"/>
    <col min="6" max="16384" width="9.125" style="2" customWidth="1"/>
  </cols>
  <sheetData>
    <row r="1" spans="1:5" ht="15.75">
      <c r="A1" s="72" t="s">
        <v>0</v>
      </c>
      <c r="B1" s="72"/>
      <c r="C1" s="72"/>
      <c r="D1" s="72"/>
      <c r="E1" s="72"/>
    </row>
    <row r="2" spans="1:5" ht="15.75">
      <c r="A2" s="72" t="s">
        <v>1</v>
      </c>
      <c r="B2" s="72"/>
      <c r="C2" s="72"/>
      <c r="D2" s="72"/>
      <c r="E2" s="72"/>
    </row>
    <row r="3" spans="1:5" ht="18.75">
      <c r="A3" s="10" t="s">
        <v>16</v>
      </c>
      <c r="B3" s="9"/>
      <c r="C3" s="4" t="s">
        <v>2</v>
      </c>
      <c r="D3" s="7">
        <v>2023</v>
      </c>
      <c r="E3" s="8" t="s">
        <v>3</v>
      </c>
    </row>
    <row r="4" ht="15.75">
      <c r="A4" s="3"/>
    </row>
    <row r="5" spans="1:4" ht="15.75">
      <c r="A5" s="5"/>
      <c r="B5" s="6"/>
      <c r="C5" s="6"/>
      <c r="D5" s="6"/>
    </row>
    <row r="6" spans="1:5" ht="15.75">
      <c r="A6" s="2" t="s">
        <v>4</v>
      </c>
      <c r="B6" s="70" t="s">
        <v>15</v>
      </c>
      <c r="C6" s="70"/>
      <c r="D6" s="70"/>
      <c r="E6" s="70"/>
    </row>
    <row r="7" spans="1:5" ht="15.75">
      <c r="A7" s="2" t="s">
        <v>5</v>
      </c>
      <c r="B7" s="70" t="s">
        <v>14</v>
      </c>
      <c r="C7" s="70"/>
      <c r="D7" s="70"/>
      <c r="E7" s="70"/>
    </row>
    <row r="8" spans="1:5" ht="15.75">
      <c r="A8" s="2" t="s">
        <v>6</v>
      </c>
      <c r="B8" s="70" t="s">
        <v>18</v>
      </c>
      <c r="C8" s="70"/>
      <c r="D8" s="70"/>
      <c r="E8" s="70"/>
    </row>
    <row r="9" spans="1:5" ht="15.75">
      <c r="A9" s="2" t="s">
        <v>7</v>
      </c>
      <c r="B9" s="70" t="s">
        <v>17</v>
      </c>
      <c r="C9" s="70"/>
      <c r="D9" s="70"/>
      <c r="E9" s="70"/>
    </row>
    <row r="10" spans="1:5" ht="15.75">
      <c r="A10" s="2" t="s">
        <v>8</v>
      </c>
      <c r="B10" s="70">
        <v>5503068565</v>
      </c>
      <c r="C10" s="70"/>
      <c r="D10" s="70"/>
      <c r="E10" s="70"/>
    </row>
    <row r="11" spans="1:5" ht="15.75">
      <c r="A11" s="2" t="s">
        <v>9</v>
      </c>
      <c r="B11" s="70">
        <v>550301001</v>
      </c>
      <c r="C11" s="70"/>
      <c r="D11" s="70"/>
      <c r="E11" s="70"/>
    </row>
    <row r="12" spans="1:5" ht="15.75">
      <c r="A12" s="2" t="s">
        <v>10</v>
      </c>
      <c r="B12" s="70" t="s">
        <v>19</v>
      </c>
      <c r="C12" s="70"/>
      <c r="D12" s="70"/>
      <c r="E12" s="70"/>
    </row>
    <row r="13" spans="1:5" ht="15.75">
      <c r="A13" s="2" t="s">
        <v>11</v>
      </c>
      <c r="B13" s="71" t="s">
        <v>20</v>
      </c>
      <c r="C13" s="70"/>
      <c r="D13" s="70"/>
      <c r="E13" s="70"/>
    </row>
    <row r="14" spans="1:5" ht="15.75">
      <c r="A14" s="2" t="s">
        <v>12</v>
      </c>
      <c r="B14" s="70" t="s">
        <v>21</v>
      </c>
      <c r="C14" s="70"/>
      <c r="D14" s="70"/>
      <c r="E14" s="70"/>
    </row>
    <row r="15" spans="1:5" ht="15.75">
      <c r="A15" s="2" t="s">
        <v>13</v>
      </c>
      <c r="B15" s="70" t="s">
        <v>22</v>
      </c>
      <c r="C15" s="70"/>
      <c r="D15" s="70"/>
      <c r="E15" s="70"/>
    </row>
    <row r="17" spans="1:5" ht="236.25" customHeight="1">
      <c r="A17" s="69" t="s">
        <v>192</v>
      </c>
      <c r="B17" s="69"/>
      <c r="C17" s="69"/>
      <c r="D17" s="69"/>
      <c r="E17" s="69"/>
    </row>
  </sheetData>
  <sheetProtection/>
  <mergeCells count="13">
    <mergeCell ref="A1:E1"/>
    <mergeCell ref="A2:E2"/>
    <mergeCell ref="B6:E6"/>
    <mergeCell ref="B7:E7"/>
    <mergeCell ref="B8:E8"/>
    <mergeCell ref="B9:E9"/>
    <mergeCell ref="A17:E17"/>
    <mergeCell ref="B10:E10"/>
    <mergeCell ref="B15:E15"/>
    <mergeCell ref="B11:E11"/>
    <mergeCell ref="B12:E12"/>
    <mergeCell ref="B13:E13"/>
    <mergeCell ref="B14:E14"/>
  </mergeCells>
  <hyperlinks>
    <hyperlink ref="B13" r:id="rId1" display="etk.info@mail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63"/>
  <sheetViews>
    <sheetView zoomScalePageLayoutView="0" workbookViewId="0" topLeftCell="A1">
      <selection activeCell="A63" sqref="A63"/>
    </sheetView>
  </sheetViews>
  <sheetFormatPr defaultColWidth="9.00390625" defaultRowHeight="12.75"/>
  <cols>
    <col min="2" max="2" width="30.125" style="0" customWidth="1"/>
    <col min="3" max="4" width="12.375" style="0" customWidth="1"/>
    <col min="5" max="5" width="18.25390625" style="0" customWidth="1"/>
    <col min="6" max="6" width="13.875" style="0" customWidth="1"/>
    <col min="7" max="7" width="20.875" style="0" customWidth="1"/>
  </cols>
  <sheetData>
    <row r="3" spans="3:6" ht="12.75">
      <c r="C3" s="73" t="s">
        <v>67</v>
      </c>
      <c r="D3" s="73"/>
      <c r="E3" s="73"/>
      <c r="F3" s="73"/>
    </row>
    <row r="4" spans="3:6" ht="12.75">
      <c r="C4" s="73" t="s">
        <v>68</v>
      </c>
      <c r="D4" s="73"/>
      <c r="E4" s="73"/>
      <c r="F4" s="73"/>
    </row>
    <row r="5" spans="3:6" ht="12.75">
      <c r="C5" s="73" t="s">
        <v>69</v>
      </c>
      <c r="D5" s="73"/>
      <c r="E5" s="73"/>
      <c r="F5" s="73"/>
    </row>
    <row r="6" spans="3:6" ht="12.75">
      <c r="C6" s="73" t="s">
        <v>70</v>
      </c>
      <c r="D6" s="73"/>
      <c r="E6" s="73"/>
      <c r="F6" s="73"/>
    </row>
    <row r="7" spans="3:6" ht="12.75">
      <c r="C7" s="73" t="s">
        <v>71</v>
      </c>
      <c r="D7" s="73"/>
      <c r="E7" s="73"/>
      <c r="F7" s="73"/>
    </row>
    <row r="8" spans="3:6" ht="12.75">
      <c r="C8" s="73" t="s">
        <v>72</v>
      </c>
      <c r="D8" s="73"/>
      <c r="E8" s="73"/>
      <c r="F8" s="73"/>
    </row>
    <row r="9" spans="3:6" ht="12.75">
      <c r="C9" s="73" t="s">
        <v>73</v>
      </c>
      <c r="D9" s="73"/>
      <c r="E9" s="73"/>
      <c r="F9" s="73"/>
    </row>
    <row r="10" ht="12.75">
      <c r="D10" s="67" t="s">
        <v>14</v>
      </c>
    </row>
    <row r="11" spans="3:6" ht="12.75">
      <c r="C11" t="s">
        <v>74</v>
      </c>
      <c r="E11" s="65"/>
      <c r="F11" s="65"/>
    </row>
    <row r="12" spans="1:6" ht="13.5" customHeight="1">
      <c r="A12" t="s">
        <v>196</v>
      </c>
      <c r="C12" s="66"/>
      <c r="D12" s="66"/>
      <c r="E12" s="66"/>
      <c r="F12" s="66"/>
    </row>
    <row r="13" ht="12.75" customHeight="1" thickBot="1"/>
    <row r="14" ht="13.5" hidden="1" thickBot="1"/>
    <row r="15" ht="13.5" hidden="1" thickBot="1"/>
    <row r="16" spans="1:7" ht="115.5" thickBot="1">
      <c r="A16" s="29" t="s">
        <v>75</v>
      </c>
      <c r="B16" s="30" t="s">
        <v>76</v>
      </c>
      <c r="C16" s="30" t="s">
        <v>77</v>
      </c>
      <c r="D16" s="30" t="s">
        <v>78</v>
      </c>
      <c r="E16" s="30" t="s">
        <v>79</v>
      </c>
      <c r="F16" s="30" t="s">
        <v>80</v>
      </c>
      <c r="G16" s="30" t="s">
        <v>81</v>
      </c>
    </row>
    <row r="17" spans="1:7" ht="13.5" thickBot="1">
      <c r="A17" s="31">
        <v>1</v>
      </c>
      <c r="B17" s="32">
        <v>2</v>
      </c>
      <c r="C17" s="32">
        <v>3</v>
      </c>
      <c r="D17" s="32">
        <v>4</v>
      </c>
      <c r="E17" s="32">
        <v>5</v>
      </c>
      <c r="F17" s="32">
        <v>6</v>
      </c>
      <c r="G17" s="32">
        <v>7</v>
      </c>
    </row>
    <row r="18" spans="1:7" ht="13.5" thickBot="1">
      <c r="A18" s="31" t="s">
        <v>28</v>
      </c>
      <c r="B18" s="33" t="s">
        <v>82</v>
      </c>
      <c r="C18" s="32" t="s">
        <v>83</v>
      </c>
      <c r="D18" s="32" t="s">
        <v>83</v>
      </c>
      <c r="E18" s="32" t="s">
        <v>83</v>
      </c>
      <c r="F18" s="32" t="s">
        <v>83</v>
      </c>
      <c r="G18" s="32" t="s">
        <v>83</v>
      </c>
    </row>
    <row r="19" spans="1:7" ht="39" thickBot="1">
      <c r="A19" s="31" t="s">
        <v>84</v>
      </c>
      <c r="B19" s="33" t="s">
        <v>85</v>
      </c>
      <c r="C19" s="32" t="s">
        <v>83</v>
      </c>
      <c r="D19" s="32" t="s">
        <v>83</v>
      </c>
      <c r="E19" s="32" t="s">
        <v>83</v>
      </c>
      <c r="F19" s="32" t="s">
        <v>83</v>
      </c>
      <c r="G19" s="32" t="s">
        <v>83</v>
      </c>
    </row>
    <row r="20" spans="1:7" ht="39" thickBot="1">
      <c r="A20" s="31" t="s">
        <v>86</v>
      </c>
      <c r="B20" s="33" t="s">
        <v>87</v>
      </c>
      <c r="C20" s="32" t="s">
        <v>83</v>
      </c>
      <c r="D20" s="32" t="s">
        <v>83</v>
      </c>
      <c r="E20" s="32" t="s">
        <v>83</v>
      </c>
      <c r="F20" s="32" t="s">
        <v>83</v>
      </c>
      <c r="G20" s="32" t="s">
        <v>83</v>
      </c>
    </row>
    <row r="21" spans="1:7" ht="51.75" thickBot="1">
      <c r="A21" s="31" t="s">
        <v>88</v>
      </c>
      <c r="B21" s="33" t="s">
        <v>89</v>
      </c>
      <c r="C21" s="32" t="s">
        <v>83</v>
      </c>
      <c r="D21" s="32" t="s">
        <v>83</v>
      </c>
      <c r="E21" s="32" t="s">
        <v>83</v>
      </c>
      <c r="F21" s="32" t="s">
        <v>83</v>
      </c>
      <c r="G21" s="32" t="s">
        <v>83</v>
      </c>
    </row>
    <row r="22" spans="1:7" ht="141" thickBot="1">
      <c r="A22" s="34" t="s">
        <v>90</v>
      </c>
      <c r="B22" s="33" t="s">
        <v>91</v>
      </c>
      <c r="C22" s="35"/>
      <c r="D22" s="35"/>
      <c r="E22" s="35"/>
      <c r="F22" s="35"/>
      <c r="G22" s="35"/>
    </row>
    <row r="23" spans="1:7" ht="26.25" thickBot="1">
      <c r="A23" s="34" t="s">
        <v>92</v>
      </c>
      <c r="B23" s="33" t="s">
        <v>93</v>
      </c>
      <c r="C23" s="35"/>
      <c r="D23" s="35"/>
      <c r="E23" s="35"/>
      <c r="F23" s="35"/>
      <c r="G23" s="35"/>
    </row>
    <row r="24" spans="1:7" ht="51.75" thickBot="1">
      <c r="A24" s="34" t="s">
        <v>94</v>
      </c>
      <c r="B24" s="33" t="s">
        <v>95</v>
      </c>
      <c r="C24" s="35"/>
      <c r="D24" s="35"/>
      <c r="E24" s="35"/>
      <c r="F24" s="35"/>
      <c r="G24" s="35"/>
    </row>
    <row r="25" spans="1:7" ht="13.5" thickBot="1">
      <c r="A25" s="31" t="s">
        <v>96</v>
      </c>
      <c r="B25" s="33" t="s">
        <v>97</v>
      </c>
      <c r="C25" s="35"/>
      <c r="D25" s="35"/>
      <c r="E25" s="35"/>
      <c r="F25" s="35"/>
      <c r="G25" s="35"/>
    </row>
    <row r="26" spans="1:7" ht="13.5" thickBot="1">
      <c r="A26" s="31" t="s">
        <v>23</v>
      </c>
      <c r="B26" s="33" t="s">
        <v>98</v>
      </c>
      <c r="C26" s="32" t="s">
        <v>83</v>
      </c>
      <c r="D26" s="32" t="s">
        <v>83</v>
      </c>
      <c r="E26" s="32" t="s">
        <v>83</v>
      </c>
      <c r="F26" s="32" t="s">
        <v>83</v>
      </c>
      <c r="G26" s="32" t="s">
        <v>83</v>
      </c>
    </row>
    <row r="27" spans="1:7" ht="90" thickBot="1">
      <c r="A27" s="31" t="s">
        <v>99</v>
      </c>
      <c r="B27" s="33" t="s">
        <v>100</v>
      </c>
      <c r="C27" s="32" t="s">
        <v>83</v>
      </c>
      <c r="D27" s="32" t="s">
        <v>83</v>
      </c>
      <c r="E27" s="32" t="s">
        <v>83</v>
      </c>
      <c r="F27" s="32" t="s">
        <v>83</v>
      </c>
      <c r="G27" s="32" t="s">
        <v>83</v>
      </c>
    </row>
    <row r="28" spans="1:7" ht="26.25" thickBot="1">
      <c r="A28" s="31" t="s">
        <v>101</v>
      </c>
      <c r="B28" s="33" t="s">
        <v>102</v>
      </c>
      <c r="C28" s="32" t="s">
        <v>83</v>
      </c>
      <c r="D28" s="32" t="s">
        <v>83</v>
      </c>
      <c r="E28" s="32" t="s">
        <v>83</v>
      </c>
      <c r="F28" s="32" t="s">
        <v>83</v>
      </c>
      <c r="G28" s="32" t="s">
        <v>83</v>
      </c>
    </row>
    <row r="29" spans="1:7" ht="39" thickBot="1">
      <c r="A29" s="31" t="s">
        <v>103</v>
      </c>
      <c r="B29" s="33" t="s">
        <v>104</v>
      </c>
      <c r="C29" s="32" t="s">
        <v>83</v>
      </c>
      <c r="D29" s="32" t="s">
        <v>83</v>
      </c>
      <c r="E29" s="32" t="s">
        <v>83</v>
      </c>
      <c r="F29" s="32" t="s">
        <v>83</v>
      </c>
      <c r="G29" s="32" t="s">
        <v>83</v>
      </c>
    </row>
    <row r="30" spans="1:7" ht="217.5" thickBot="1">
      <c r="A30" s="34" t="s">
        <v>105</v>
      </c>
      <c r="B30" s="33" t="s">
        <v>106</v>
      </c>
      <c r="C30" s="35"/>
      <c r="D30" s="35"/>
      <c r="E30" s="35"/>
      <c r="F30" s="35"/>
      <c r="G30" s="35"/>
    </row>
    <row r="31" spans="1:7" ht="77.25" thickBot="1">
      <c r="A31" s="34" t="s">
        <v>107</v>
      </c>
      <c r="B31" s="33" t="s">
        <v>108</v>
      </c>
      <c r="C31" s="35"/>
      <c r="D31" s="35"/>
      <c r="E31" s="35"/>
      <c r="F31" s="35"/>
      <c r="G31" s="35"/>
    </row>
    <row r="32" spans="1:7" ht="13.5" thickBot="1">
      <c r="A32" s="31" t="s">
        <v>96</v>
      </c>
      <c r="B32" s="33" t="s">
        <v>97</v>
      </c>
      <c r="C32" s="35"/>
      <c r="D32" s="35"/>
      <c r="E32" s="35"/>
      <c r="F32" s="35"/>
      <c r="G32" s="35"/>
    </row>
    <row r="33" spans="1:7" ht="26.25" thickBot="1">
      <c r="A33" s="31" t="s">
        <v>24</v>
      </c>
      <c r="B33" s="33" t="s">
        <v>109</v>
      </c>
      <c r="C33" s="32" t="s">
        <v>83</v>
      </c>
      <c r="D33" s="32" t="s">
        <v>83</v>
      </c>
      <c r="E33" s="32" t="s">
        <v>83</v>
      </c>
      <c r="F33" s="32" t="s">
        <v>83</v>
      </c>
      <c r="G33" s="32" t="s">
        <v>83</v>
      </c>
    </row>
    <row r="34" spans="1:7" ht="217.5" thickBot="1">
      <c r="A34" s="34" t="s">
        <v>110</v>
      </c>
      <c r="B34" s="33" t="s">
        <v>111</v>
      </c>
      <c r="C34" s="32" t="s">
        <v>83</v>
      </c>
      <c r="D34" s="32" t="s">
        <v>83</v>
      </c>
      <c r="E34" s="32" t="s">
        <v>83</v>
      </c>
      <c r="F34" s="32" t="s">
        <v>83</v>
      </c>
      <c r="G34" s="32" t="s">
        <v>83</v>
      </c>
    </row>
    <row r="35" spans="1:7" ht="90" thickBot="1">
      <c r="A35" s="34" t="s">
        <v>112</v>
      </c>
      <c r="B35" s="33" t="s">
        <v>113</v>
      </c>
      <c r="C35" s="35"/>
      <c r="D35" s="35"/>
      <c r="E35" s="35"/>
      <c r="F35" s="35"/>
      <c r="G35" s="35"/>
    </row>
    <row r="36" spans="1:7" ht="102.75" thickBot="1">
      <c r="A36" s="34" t="s">
        <v>114</v>
      </c>
      <c r="B36" s="33" t="s">
        <v>115</v>
      </c>
      <c r="C36" s="35"/>
      <c r="D36" s="35"/>
      <c r="E36" s="35"/>
      <c r="F36" s="35"/>
      <c r="G36" s="35"/>
    </row>
    <row r="37" spans="1:7" ht="13.5" thickBot="1">
      <c r="A37" s="31" t="s">
        <v>96</v>
      </c>
      <c r="B37" s="33" t="s">
        <v>97</v>
      </c>
      <c r="C37" s="35"/>
      <c r="D37" s="35"/>
      <c r="E37" s="35"/>
      <c r="F37" s="35"/>
      <c r="G37" s="35"/>
    </row>
    <row r="38" spans="1:7" ht="90" thickBot="1">
      <c r="A38" s="31" t="s">
        <v>25</v>
      </c>
      <c r="B38" s="33" t="s">
        <v>116</v>
      </c>
      <c r="C38" s="32" t="s">
        <v>83</v>
      </c>
      <c r="D38" s="32" t="s">
        <v>83</v>
      </c>
      <c r="E38" s="32" t="s">
        <v>83</v>
      </c>
      <c r="F38" s="32" t="s">
        <v>83</v>
      </c>
      <c r="G38" s="32" t="s">
        <v>83</v>
      </c>
    </row>
    <row r="39" spans="1:7" ht="102.75" thickBot="1">
      <c r="A39" s="34" t="s">
        <v>117</v>
      </c>
      <c r="B39" s="33" t="s">
        <v>118</v>
      </c>
      <c r="C39" s="35"/>
      <c r="D39" s="35"/>
      <c r="E39" s="35"/>
      <c r="F39" s="35"/>
      <c r="G39" s="35"/>
    </row>
    <row r="40" spans="1:7" ht="39" thickBot="1">
      <c r="A40" s="31" t="s">
        <v>119</v>
      </c>
      <c r="B40" s="33" t="s">
        <v>120</v>
      </c>
      <c r="C40" s="32" t="s">
        <v>83</v>
      </c>
      <c r="D40" s="32" t="s">
        <v>83</v>
      </c>
      <c r="E40" s="32" t="s">
        <v>83</v>
      </c>
      <c r="F40" s="32" t="s">
        <v>83</v>
      </c>
      <c r="G40" s="32" t="s">
        <v>83</v>
      </c>
    </row>
    <row r="41" spans="1:7" ht="217.5" thickBot="1">
      <c r="A41" s="34" t="s">
        <v>121</v>
      </c>
      <c r="B41" s="33" t="s">
        <v>122</v>
      </c>
      <c r="C41" s="35"/>
      <c r="D41" s="35"/>
      <c r="E41" s="35"/>
      <c r="F41" s="35"/>
      <c r="G41" s="35"/>
    </row>
    <row r="42" spans="1:7" ht="51.75" thickBot="1">
      <c r="A42" s="34" t="s">
        <v>123</v>
      </c>
      <c r="B42" s="33" t="s">
        <v>124</v>
      </c>
      <c r="C42" s="35"/>
      <c r="D42" s="35"/>
      <c r="E42" s="35"/>
      <c r="F42" s="35"/>
      <c r="G42" s="35"/>
    </row>
    <row r="43" spans="1:7" ht="13.5" thickBot="1">
      <c r="A43" s="31" t="s">
        <v>96</v>
      </c>
      <c r="B43" s="33" t="s">
        <v>97</v>
      </c>
      <c r="C43" s="35"/>
      <c r="D43" s="35"/>
      <c r="E43" s="35"/>
      <c r="F43" s="35"/>
      <c r="G43" s="35"/>
    </row>
    <row r="44" spans="1:7" ht="64.5" thickBot="1">
      <c r="A44" s="31" t="s">
        <v>29</v>
      </c>
      <c r="B44" s="33" t="s">
        <v>125</v>
      </c>
      <c r="C44" s="32" t="s">
        <v>83</v>
      </c>
      <c r="D44" s="32" t="s">
        <v>83</v>
      </c>
      <c r="E44" s="32" t="s">
        <v>83</v>
      </c>
      <c r="F44" s="32" t="s">
        <v>83</v>
      </c>
      <c r="G44" s="32" t="s">
        <v>83</v>
      </c>
    </row>
    <row r="45" spans="1:7" ht="39" thickBot="1">
      <c r="A45" s="31" t="s">
        <v>126</v>
      </c>
      <c r="B45" s="33" t="s">
        <v>127</v>
      </c>
      <c r="C45" s="32" t="s">
        <v>83</v>
      </c>
      <c r="D45" s="32" t="s">
        <v>83</v>
      </c>
      <c r="E45" s="32" t="s">
        <v>83</v>
      </c>
      <c r="F45" s="32" t="s">
        <v>83</v>
      </c>
      <c r="G45" s="32" t="s">
        <v>83</v>
      </c>
    </row>
    <row r="46" spans="1:7" ht="39" thickBot="1">
      <c r="A46" s="31" t="s">
        <v>128</v>
      </c>
      <c r="B46" s="33" t="s">
        <v>120</v>
      </c>
      <c r="C46" s="32" t="s">
        <v>83</v>
      </c>
      <c r="D46" s="32" t="s">
        <v>83</v>
      </c>
      <c r="E46" s="32" t="s">
        <v>83</v>
      </c>
      <c r="F46" s="32" t="s">
        <v>83</v>
      </c>
      <c r="G46" s="32" t="s">
        <v>83</v>
      </c>
    </row>
    <row r="47" spans="1:7" ht="192" thickBot="1">
      <c r="A47" s="34" t="s">
        <v>129</v>
      </c>
      <c r="B47" s="33" t="s">
        <v>130</v>
      </c>
      <c r="C47" s="35"/>
      <c r="D47" s="35"/>
      <c r="E47" s="35"/>
      <c r="F47" s="35"/>
      <c r="G47" s="35"/>
    </row>
    <row r="48" spans="1:7" ht="13.5" thickBot="1">
      <c r="A48" s="31" t="s">
        <v>96</v>
      </c>
      <c r="B48" s="33" t="s">
        <v>97</v>
      </c>
      <c r="C48" s="35"/>
      <c r="D48" s="35"/>
      <c r="E48" s="35"/>
      <c r="F48" s="35"/>
      <c r="G48" s="35"/>
    </row>
    <row r="49" spans="1:7" ht="39" thickBot="1">
      <c r="A49" s="31" t="s">
        <v>30</v>
      </c>
      <c r="B49" s="33" t="s">
        <v>131</v>
      </c>
      <c r="C49" s="32" t="s">
        <v>83</v>
      </c>
      <c r="D49" s="32" t="s">
        <v>83</v>
      </c>
      <c r="E49" s="32" t="s">
        <v>83</v>
      </c>
      <c r="F49" s="32" t="s">
        <v>83</v>
      </c>
      <c r="G49" s="32" t="s">
        <v>83</v>
      </c>
    </row>
    <row r="50" spans="1:7" ht="26.25" thickBot="1">
      <c r="A50" s="34" t="s">
        <v>132</v>
      </c>
      <c r="B50" s="35" t="s">
        <v>133</v>
      </c>
      <c r="C50" s="35"/>
      <c r="D50" s="35"/>
      <c r="E50" s="35"/>
      <c r="F50" s="35"/>
      <c r="G50" s="35"/>
    </row>
    <row r="51" spans="1:7" ht="179.25" thickBot="1">
      <c r="A51" s="34" t="s">
        <v>134</v>
      </c>
      <c r="B51" s="33" t="s">
        <v>135</v>
      </c>
      <c r="C51" s="35"/>
      <c r="D51" s="35"/>
      <c r="E51" s="35"/>
      <c r="F51" s="35"/>
      <c r="G51" s="35"/>
    </row>
    <row r="52" spans="1:7" ht="13.5" thickBot="1">
      <c r="A52" s="31" t="s">
        <v>96</v>
      </c>
      <c r="B52" s="33" t="s">
        <v>97</v>
      </c>
      <c r="C52" s="35"/>
      <c r="D52" s="35"/>
      <c r="E52" s="35"/>
      <c r="F52" s="35"/>
      <c r="G52" s="35"/>
    </row>
    <row r="53" spans="1:7" ht="51.75" thickBot="1">
      <c r="A53" s="31" t="s">
        <v>136</v>
      </c>
      <c r="B53" s="35" t="s">
        <v>137</v>
      </c>
      <c r="C53" s="35" t="s">
        <v>83</v>
      </c>
      <c r="D53" s="35" t="s">
        <v>83</v>
      </c>
      <c r="E53" s="35" t="s">
        <v>83</v>
      </c>
      <c r="F53" s="35" t="s">
        <v>83</v>
      </c>
      <c r="G53" s="35" t="s">
        <v>83</v>
      </c>
    </row>
    <row r="54" spans="1:7" ht="12.75">
      <c r="A54" s="75" t="s">
        <v>138</v>
      </c>
      <c r="B54" s="36" t="s">
        <v>139</v>
      </c>
      <c r="C54" s="78"/>
      <c r="D54" s="78"/>
      <c r="E54" s="78"/>
      <c r="F54" s="78"/>
      <c r="G54" s="78"/>
    </row>
    <row r="55" spans="1:7" ht="13.5" thickBot="1">
      <c r="A55" s="77"/>
      <c r="B55" s="35" t="s">
        <v>140</v>
      </c>
      <c r="C55" s="80"/>
      <c r="D55" s="80"/>
      <c r="E55" s="80"/>
      <c r="F55" s="80"/>
      <c r="G55" s="80"/>
    </row>
    <row r="56" spans="1:7" ht="12.75">
      <c r="A56" s="75" t="s">
        <v>141</v>
      </c>
      <c r="B56" s="36" t="s">
        <v>142</v>
      </c>
      <c r="C56" s="78"/>
      <c r="D56" s="78"/>
      <c r="E56" s="78"/>
      <c r="F56" s="78"/>
      <c r="G56" s="78"/>
    </row>
    <row r="57" spans="1:7" ht="25.5">
      <c r="A57" s="76"/>
      <c r="B57" s="36" t="s">
        <v>143</v>
      </c>
      <c r="C57" s="79"/>
      <c r="D57" s="79"/>
      <c r="E57" s="79"/>
      <c r="F57" s="79"/>
      <c r="G57" s="79"/>
    </row>
    <row r="58" spans="1:7" ht="13.5" thickBot="1">
      <c r="A58" s="77"/>
      <c r="B58" s="35" t="s">
        <v>144</v>
      </c>
      <c r="C58" s="80"/>
      <c r="D58" s="80"/>
      <c r="E58" s="80"/>
      <c r="F58" s="80"/>
      <c r="G58" s="80"/>
    </row>
    <row r="59" spans="1:7" ht="13.5" thickBot="1">
      <c r="A59" s="31" t="s">
        <v>96</v>
      </c>
      <c r="B59" s="35" t="s">
        <v>97</v>
      </c>
      <c r="C59" s="35"/>
      <c r="D59" s="35"/>
      <c r="E59" s="35"/>
      <c r="F59" s="35"/>
      <c r="G59" s="35"/>
    </row>
    <row r="61" spans="1:7" ht="54" customHeight="1">
      <c r="A61" s="74" t="s">
        <v>145</v>
      </c>
      <c r="B61" s="74"/>
      <c r="C61" s="74"/>
      <c r="D61" s="74"/>
      <c r="E61" s="74"/>
      <c r="F61" s="74"/>
      <c r="G61" s="74"/>
    </row>
    <row r="63" ht="12.75">
      <c r="A63" s="68" t="s">
        <v>195</v>
      </c>
    </row>
  </sheetData>
  <sheetProtection/>
  <mergeCells count="20">
    <mergeCell ref="D56:D58"/>
    <mergeCell ref="E56:E58"/>
    <mergeCell ref="F56:F58"/>
    <mergeCell ref="G56:G58"/>
    <mergeCell ref="A54:A55"/>
    <mergeCell ref="C54:C55"/>
    <mergeCell ref="D54:D55"/>
    <mergeCell ref="E54:E55"/>
    <mergeCell ref="F54:F55"/>
    <mergeCell ref="G54:G55"/>
    <mergeCell ref="C9:F9"/>
    <mergeCell ref="A61:G61"/>
    <mergeCell ref="C3:F3"/>
    <mergeCell ref="C4:F4"/>
    <mergeCell ref="C5:F5"/>
    <mergeCell ref="C6:F6"/>
    <mergeCell ref="C7:F7"/>
    <mergeCell ref="C8:F8"/>
    <mergeCell ref="A56:A58"/>
    <mergeCell ref="C56:C5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113.625" style="0" customWidth="1"/>
  </cols>
  <sheetData>
    <row r="1" ht="76.5">
      <c r="A1" s="37" t="s">
        <v>150</v>
      </c>
    </row>
    <row r="6" ht="15">
      <c r="A6" s="39" t="s">
        <v>146</v>
      </c>
    </row>
    <row r="7" ht="15">
      <c r="A7" s="40"/>
    </row>
    <row r="8" ht="15">
      <c r="A8" s="39" t="s">
        <v>147</v>
      </c>
    </row>
    <row r="9" ht="15">
      <c r="A9" s="39" t="s">
        <v>197</v>
      </c>
    </row>
    <row r="10" ht="15">
      <c r="A10" s="40"/>
    </row>
    <row r="11" ht="15">
      <c r="A11" s="39" t="s">
        <v>148</v>
      </c>
    </row>
    <row r="12" ht="15">
      <c r="A12" s="39" t="s">
        <v>149</v>
      </c>
    </row>
    <row r="13" ht="15">
      <c r="A13" s="39" t="s">
        <v>198</v>
      </c>
    </row>
    <row r="18" ht="15">
      <c r="A18" s="39" t="s">
        <v>146</v>
      </c>
    </row>
    <row r="19" ht="15">
      <c r="A19" s="40"/>
    </row>
    <row r="20" ht="15">
      <c r="A20" s="39" t="s">
        <v>147</v>
      </c>
    </row>
    <row r="21" ht="15">
      <c r="A21" s="39" t="s">
        <v>199</v>
      </c>
    </row>
    <row r="22" ht="15">
      <c r="A22" s="40"/>
    </row>
    <row r="23" ht="15">
      <c r="A23" s="39" t="s">
        <v>200</v>
      </c>
    </row>
    <row r="24" ht="15">
      <c r="A24" s="39" t="s">
        <v>201</v>
      </c>
    </row>
    <row r="25" ht="15">
      <c r="A25" s="39" t="s">
        <v>202</v>
      </c>
    </row>
    <row r="26" ht="15">
      <c r="A26" s="39" t="s">
        <v>203</v>
      </c>
    </row>
    <row r="27" ht="15">
      <c r="A27" s="39" t="s">
        <v>204</v>
      </c>
    </row>
    <row r="28" ht="15">
      <c r="A28" s="3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0"/>
  <sheetViews>
    <sheetView view="pageBreakPreview" zoomScaleSheetLayoutView="100" zoomScalePageLayoutView="0" workbookViewId="0" topLeftCell="A1">
      <selection activeCell="A10" sqref="A10:D10"/>
    </sheetView>
  </sheetViews>
  <sheetFormatPr defaultColWidth="9.00390625" defaultRowHeight="12.75"/>
  <cols>
    <col min="1" max="1" width="4.00390625" style="2" customWidth="1"/>
    <col min="2" max="2" width="44.75390625" style="2" customWidth="1"/>
    <col min="3" max="4" width="21.00390625" style="2" customWidth="1"/>
    <col min="5" max="16384" width="9.125" style="2" customWidth="1"/>
  </cols>
  <sheetData>
    <row r="2" spans="2:4" ht="15.75">
      <c r="B2" s="72" t="s">
        <v>151</v>
      </c>
      <c r="C2" s="72"/>
      <c r="D2" s="72"/>
    </row>
    <row r="3" spans="1:4" ht="34.5" customHeight="1">
      <c r="A3" s="81" t="s">
        <v>33</v>
      </c>
      <c r="B3" s="81"/>
      <c r="C3" s="81"/>
      <c r="D3" s="81"/>
    </row>
    <row r="5" spans="1:4" s="12" customFormat="1" ht="94.5">
      <c r="A5" s="11" t="s">
        <v>31</v>
      </c>
      <c r="B5" s="11" t="s">
        <v>26</v>
      </c>
      <c r="C5" s="11" t="s">
        <v>34</v>
      </c>
      <c r="D5" s="11" t="s">
        <v>35</v>
      </c>
    </row>
    <row r="6" spans="1:4" ht="31.5">
      <c r="A6" s="11" t="s">
        <v>28</v>
      </c>
      <c r="B6" s="13" t="s">
        <v>36</v>
      </c>
      <c r="C6" s="11">
        <v>0</v>
      </c>
      <c r="D6" s="11">
        <v>0</v>
      </c>
    </row>
    <row r="7" spans="1:4" ht="69" customHeight="1">
      <c r="A7" s="11" t="s">
        <v>23</v>
      </c>
      <c r="B7" s="13" t="s">
        <v>37</v>
      </c>
      <c r="C7" s="11">
        <v>0</v>
      </c>
      <c r="D7" s="11">
        <v>0</v>
      </c>
    </row>
    <row r="8" spans="1:4" ht="47.25">
      <c r="A8" s="11" t="s">
        <v>24</v>
      </c>
      <c r="B8" s="13" t="s">
        <v>38</v>
      </c>
      <c r="C8" s="11">
        <v>0</v>
      </c>
      <c r="D8" s="11">
        <v>0</v>
      </c>
    </row>
    <row r="10" spans="1:4" ht="53.25" customHeight="1">
      <c r="A10" s="82" t="s">
        <v>152</v>
      </c>
      <c r="B10" s="82"/>
      <c r="C10" s="82"/>
      <c r="D10" s="82"/>
    </row>
  </sheetData>
  <sheetProtection/>
  <mergeCells count="3">
    <mergeCell ref="B2:D2"/>
    <mergeCell ref="A3:D3"/>
    <mergeCell ref="A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view="pageBreakPreview" zoomScaleSheetLayoutView="100" zoomScalePageLayoutView="0" workbookViewId="0" topLeftCell="A1">
      <selection activeCell="I17" sqref="I17"/>
    </sheetView>
  </sheetViews>
  <sheetFormatPr defaultColWidth="9.00390625" defaultRowHeight="12.75"/>
  <cols>
    <col min="1" max="1" width="4.00390625" style="2" customWidth="1"/>
    <col min="2" max="2" width="44.75390625" style="2" customWidth="1"/>
    <col min="3" max="4" width="21.00390625" style="2" customWidth="1"/>
    <col min="5" max="5" width="18.00390625" style="2" customWidth="1"/>
    <col min="6" max="16384" width="9.125" style="2" customWidth="1"/>
  </cols>
  <sheetData>
    <row r="1" spans="2:4" ht="15.75">
      <c r="B1" s="72" t="s">
        <v>32</v>
      </c>
      <c r="C1" s="72"/>
      <c r="D1" s="72"/>
    </row>
    <row r="2" spans="1:4" ht="33" customHeight="1">
      <c r="A2" s="81" t="s">
        <v>39</v>
      </c>
      <c r="B2" s="81"/>
      <c r="C2" s="81"/>
      <c r="D2" s="81"/>
    </row>
    <row r="4" spans="1:5" s="12" customFormat="1" ht="189">
      <c r="A4" s="11" t="s">
        <v>31</v>
      </c>
      <c r="B4" s="11" t="s">
        <v>26</v>
      </c>
      <c r="C4" s="11" t="s">
        <v>40</v>
      </c>
      <c r="D4" s="11" t="s">
        <v>41</v>
      </c>
      <c r="E4" s="11" t="s">
        <v>35</v>
      </c>
    </row>
    <row r="5" spans="1:5" ht="31.5">
      <c r="A5" s="11" t="s">
        <v>28</v>
      </c>
      <c r="B5" s="13" t="s">
        <v>42</v>
      </c>
      <c r="C5" s="11" t="s">
        <v>47</v>
      </c>
      <c r="D5" s="11" t="s">
        <v>47</v>
      </c>
      <c r="E5" s="11" t="s">
        <v>47</v>
      </c>
    </row>
    <row r="6" spans="1:5" ht="15.75">
      <c r="A6" s="15"/>
      <c r="B6" s="14" t="s">
        <v>43</v>
      </c>
      <c r="C6" s="11">
        <v>0</v>
      </c>
      <c r="D6" s="11">
        <v>0</v>
      </c>
      <c r="E6" s="11">
        <v>0</v>
      </c>
    </row>
    <row r="7" spans="1:5" ht="15.75">
      <c r="A7" s="11"/>
      <c r="B7" s="14" t="s">
        <v>44</v>
      </c>
      <c r="C7" s="11">
        <v>0</v>
      </c>
      <c r="D7" s="11">
        <v>0</v>
      </c>
      <c r="E7" s="11">
        <v>0</v>
      </c>
    </row>
    <row r="8" spans="1:5" ht="15.75">
      <c r="A8" s="15"/>
      <c r="B8" s="16" t="s">
        <v>45</v>
      </c>
      <c r="C8" s="11">
        <v>0</v>
      </c>
      <c r="D8" s="11">
        <v>0</v>
      </c>
      <c r="E8" s="11">
        <v>0</v>
      </c>
    </row>
    <row r="9" spans="1:5" ht="31.5">
      <c r="A9" s="11" t="s">
        <v>23</v>
      </c>
      <c r="B9" s="13" t="s">
        <v>46</v>
      </c>
      <c r="C9" s="11" t="s">
        <v>47</v>
      </c>
      <c r="D9" s="11" t="s">
        <v>47</v>
      </c>
      <c r="E9" s="11" t="s">
        <v>47</v>
      </c>
    </row>
    <row r="10" spans="1:5" ht="15.75">
      <c r="A10" s="15"/>
      <c r="B10" s="14" t="s">
        <v>43</v>
      </c>
      <c r="C10" s="11">
        <v>0</v>
      </c>
      <c r="D10" s="11">
        <v>0</v>
      </c>
      <c r="E10" s="11">
        <v>0</v>
      </c>
    </row>
    <row r="11" spans="1:5" ht="15.75">
      <c r="A11" s="15"/>
      <c r="B11" s="14" t="s">
        <v>44</v>
      </c>
      <c r="C11" s="11">
        <v>0</v>
      </c>
      <c r="D11" s="11">
        <v>0</v>
      </c>
      <c r="E11" s="11">
        <v>0</v>
      </c>
    </row>
    <row r="12" spans="1:5" ht="15.75">
      <c r="A12" s="15"/>
      <c r="B12" s="16" t="s">
        <v>45</v>
      </c>
      <c r="C12" s="11">
        <v>0</v>
      </c>
      <c r="D12" s="11">
        <v>0</v>
      </c>
      <c r="E12" s="11">
        <v>0</v>
      </c>
    </row>
    <row r="14" spans="1:5" ht="51.75" customHeight="1">
      <c r="A14" s="82" t="s">
        <v>153</v>
      </c>
      <c r="B14" s="82"/>
      <c r="C14" s="82"/>
      <c r="D14" s="82"/>
      <c r="E14" s="82"/>
    </row>
  </sheetData>
  <sheetProtection/>
  <mergeCells count="3">
    <mergeCell ref="B1:D1"/>
    <mergeCell ref="A2:D2"/>
    <mergeCell ref="A14:E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BreakPreview" zoomScaleSheetLayoutView="100" zoomScalePageLayoutView="0" workbookViewId="0" topLeftCell="A1">
      <selection activeCell="B29" sqref="B29"/>
    </sheetView>
  </sheetViews>
  <sheetFormatPr defaultColWidth="9.00390625" defaultRowHeight="12.75"/>
  <cols>
    <col min="1" max="1" width="4.375" style="0" customWidth="1"/>
    <col min="2" max="2" width="26.125" style="0" customWidth="1"/>
    <col min="3" max="8" width="8.625" style="0" customWidth="1"/>
    <col min="9" max="11" width="12.125" style="0" customWidth="1"/>
  </cols>
  <sheetData>
    <row r="1" spans="2:10" ht="12.75">
      <c r="B1" s="73" t="s">
        <v>155</v>
      </c>
      <c r="C1" s="73"/>
      <c r="D1" s="73"/>
      <c r="E1" s="73"/>
      <c r="F1" s="73"/>
      <c r="G1" s="73"/>
      <c r="H1" s="73"/>
      <c r="I1" s="73"/>
      <c r="J1" s="73"/>
    </row>
    <row r="2" spans="1:11" ht="12.75">
      <c r="A2" s="86" t="s">
        <v>210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ht="12.75">
      <c r="J3">
        <v>2022</v>
      </c>
    </row>
    <row r="4" spans="1:11" ht="27.75" customHeight="1">
      <c r="A4" s="87" t="s">
        <v>31</v>
      </c>
      <c r="B4" s="87" t="s">
        <v>49</v>
      </c>
      <c r="C4" s="85" t="s">
        <v>50</v>
      </c>
      <c r="D4" s="85"/>
      <c r="E4" s="85"/>
      <c r="F4" s="85" t="s">
        <v>51</v>
      </c>
      <c r="G4" s="85"/>
      <c r="H4" s="85"/>
      <c r="I4" s="85" t="s">
        <v>52</v>
      </c>
      <c r="J4" s="85"/>
      <c r="K4" s="85"/>
    </row>
    <row r="5" spans="1:11" ht="12.75">
      <c r="A5" s="88"/>
      <c r="B5" s="87"/>
      <c r="C5" s="17" t="s">
        <v>43</v>
      </c>
      <c r="D5" s="17" t="s">
        <v>53</v>
      </c>
      <c r="E5" s="17" t="s">
        <v>54</v>
      </c>
      <c r="F5" s="17" t="s">
        <v>43</v>
      </c>
      <c r="G5" s="17" t="s">
        <v>53</v>
      </c>
      <c r="H5" s="17" t="s">
        <v>54</v>
      </c>
      <c r="I5" s="17" t="s">
        <v>43</v>
      </c>
      <c r="J5" s="17" t="s">
        <v>53</v>
      </c>
      <c r="K5" s="17" t="s">
        <v>54</v>
      </c>
    </row>
    <row r="6" spans="1:11" ht="12.75">
      <c r="A6" s="22" t="s">
        <v>28</v>
      </c>
      <c r="B6" s="20" t="s">
        <v>55</v>
      </c>
      <c r="C6" s="25">
        <f>C8</f>
        <v>2</v>
      </c>
      <c r="D6" s="25">
        <v>0</v>
      </c>
      <c r="E6" s="25">
        <v>0</v>
      </c>
      <c r="F6" s="25">
        <v>30</v>
      </c>
      <c r="G6" s="25">
        <v>0</v>
      </c>
      <c r="H6" s="25">
        <v>0</v>
      </c>
      <c r="I6" s="25">
        <f>I8</f>
        <v>0.91666</v>
      </c>
      <c r="J6" s="25">
        <v>0</v>
      </c>
      <c r="K6" s="25">
        <v>0</v>
      </c>
    </row>
    <row r="7" spans="1:11" ht="12.75">
      <c r="A7" s="23"/>
      <c r="B7" s="20" t="s">
        <v>56</v>
      </c>
      <c r="C7" s="25"/>
      <c r="D7" s="25"/>
      <c r="E7" s="25"/>
      <c r="F7" s="25"/>
      <c r="G7" s="25"/>
      <c r="H7" s="25"/>
      <c r="I7" s="25"/>
      <c r="J7" s="25"/>
      <c r="K7" s="25"/>
    </row>
    <row r="8" spans="1:11" ht="12.75">
      <c r="A8" s="21"/>
      <c r="B8" s="20" t="s">
        <v>57</v>
      </c>
      <c r="C8" s="25">
        <v>2</v>
      </c>
      <c r="D8" s="25">
        <v>0</v>
      </c>
      <c r="E8" s="25">
        <v>0</v>
      </c>
      <c r="F8" s="25">
        <v>30</v>
      </c>
      <c r="G8" s="25">
        <v>0</v>
      </c>
      <c r="H8" s="25">
        <v>0</v>
      </c>
      <c r="I8" s="25">
        <f>0.45833*2</f>
        <v>0.91666</v>
      </c>
      <c r="J8" s="25">
        <v>0</v>
      </c>
      <c r="K8" s="25">
        <v>0</v>
      </c>
    </row>
    <row r="9" spans="1:11" ht="12.75">
      <c r="A9" s="22" t="s">
        <v>23</v>
      </c>
      <c r="B9" s="18" t="s">
        <v>58</v>
      </c>
      <c r="C9" s="25">
        <v>0</v>
      </c>
      <c r="D9" s="25">
        <v>1</v>
      </c>
      <c r="E9" s="25">
        <v>0</v>
      </c>
      <c r="F9" s="25">
        <v>0</v>
      </c>
      <c r="G9" s="25">
        <v>50</v>
      </c>
      <c r="H9" s="25">
        <v>0</v>
      </c>
      <c r="I9" s="25">
        <v>0</v>
      </c>
      <c r="J9" s="25">
        <v>28.5996</v>
      </c>
      <c r="K9" s="25">
        <v>0</v>
      </c>
    </row>
    <row r="10" spans="1:11" ht="12.75">
      <c r="A10" s="23"/>
      <c r="B10" s="18" t="s">
        <v>56</v>
      </c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2.75">
      <c r="A11" s="21"/>
      <c r="B11" s="18" t="s">
        <v>59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</row>
    <row r="12" spans="1:11" ht="16.5" customHeight="1">
      <c r="A12" s="22" t="s">
        <v>24</v>
      </c>
      <c r="B12" s="18" t="s">
        <v>60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</row>
    <row r="13" spans="1:11" ht="16.5" customHeight="1">
      <c r="A13" s="23"/>
      <c r="B13" s="18" t="s">
        <v>56</v>
      </c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6.5" customHeight="1">
      <c r="A14" s="21"/>
      <c r="B14" s="18" t="s">
        <v>61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</row>
    <row r="15" spans="1:11" ht="25.5">
      <c r="A15" s="22" t="s">
        <v>25</v>
      </c>
      <c r="B15" s="18" t="s">
        <v>62</v>
      </c>
      <c r="C15" s="25">
        <v>0</v>
      </c>
      <c r="D15" s="25">
        <v>1</v>
      </c>
      <c r="E15" s="25">
        <v>0</v>
      </c>
      <c r="F15" s="25">
        <v>0</v>
      </c>
      <c r="G15" s="25">
        <v>2000</v>
      </c>
      <c r="H15" s="25">
        <v>0</v>
      </c>
      <c r="I15" s="25">
        <v>0</v>
      </c>
      <c r="J15" s="27">
        <v>35.08718</v>
      </c>
      <c r="K15" s="25">
        <v>0</v>
      </c>
    </row>
    <row r="16" spans="1:11" ht="12.75">
      <c r="A16" s="23"/>
      <c r="B16" s="18" t="s">
        <v>56</v>
      </c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25.5">
      <c r="A17" s="21"/>
      <c r="B17" s="18" t="s">
        <v>61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</row>
    <row r="18" spans="1:11" ht="12.75">
      <c r="A18" s="22" t="s">
        <v>29</v>
      </c>
      <c r="B18" s="18" t="s">
        <v>63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</row>
    <row r="19" spans="1:11" ht="12.75">
      <c r="A19" s="23"/>
      <c r="B19" s="18" t="s">
        <v>56</v>
      </c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25.5">
      <c r="A20" s="21"/>
      <c r="B20" s="18" t="s">
        <v>61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</row>
    <row r="21" spans="1:11" ht="12.75">
      <c r="A21" s="19" t="s">
        <v>30</v>
      </c>
      <c r="B21" s="18" t="s">
        <v>64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</row>
    <row r="22" spans="2:11" ht="12.75">
      <c r="B22" s="28" t="s">
        <v>205</v>
      </c>
      <c r="C22" s="1"/>
      <c r="D22" s="1"/>
      <c r="E22" s="1"/>
      <c r="F22" s="1"/>
      <c r="G22" s="1"/>
      <c r="H22" s="1"/>
      <c r="I22" s="1"/>
      <c r="J22" s="1"/>
      <c r="K22" s="1"/>
    </row>
    <row r="23" spans="2:11" ht="27.75" customHeight="1">
      <c r="B23" s="84" t="s">
        <v>206</v>
      </c>
      <c r="C23" s="84"/>
      <c r="D23" s="84"/>
      <c r="E23" s="84"/>
      <c r="F23" s="84"/>
      <c r="G23" s="84"/>
      <c r="H23" s="84"/>
      <c r="I23" s="84"/>
      <c r="J23" s="84"/>
      <c r="K23" s="84"/>
    </row>
    <row r="24" spans="2:11" ht="83.25" customHeight="1">
      <c r="B24" s="83" t="s">
        <v>65</v>
      </c>
      <c r="C24" s="83"/>
      <c r="D24" s="83"/>
      <c r="E24" s="83"/>
      <c r="F24" s="83"/>
      <c r="G24" s="83"/>
      <c r="H24" s="83"/>
      <c r="I24" s="83"/>
      <c r="J24" s="83"/>
      <c r="K24" s="83"/>
    </row>
    <row r="26" spans="1:11" ht="31.5" customHeight="1">
      <c r="A26" s="74" t="s">
        <v>154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ht="12.75">
      <c r="B27" t="s">
        <v>211</v>
      </c>
    </row>
  </sheetData>
  <sheetProtection/>
  <mergeCells count="10">
    <mergeCell ref="A26:K26"/>
    <mergeCell ref="B24:K24"/>
    <mergeCell ref="B23:K23"/>
    <mergeCell ref="I4:K4"/>
    <mergeCell ref="B1:J1"/>
    <mergeCell ref="A2:K2"/>
    <mergeCell ref="A4:A5"/>
    <mergeCell ref="B4:B5"/>
    <mergeCell ref="C4:E4"/>
    <mergeCell ref="F4:H4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view="pageBreakPreview" zoomScaleSheetLayoutView="100" zoomScalePageLayoutView="0" workbookViewId="0" topLeftCell="A1">
      <selection activeCell="B24" sqref="B24:H24"/>
    </sheetView>
  </sheetViews>
  <sheetFormatPr defaultColWidth="9.00390625" defaultRowHeight="12.75"/>
  <cols>
    <col min="1" max="1" width="4.375" style="0" customWidth="1"/>
    <col min="2" max="2" width="26.125" style="0" customWidth="1"/>
    <col min="3" max="8" width="8.625" style="0" customWidth="1"/>
  </cols>
  <sheetData>
    <row r="1" spans="2:8" ht="12.75">
      <c r="B1" s="73" t="s">
        <v>48</v>
      </c>
      <c r="C1" s="73"/>
      <c r="D1" s="73"/>
      <c r="E1" s="73"/>
      <c r="F1" s="73"/>
      <c r="G1" s="73"/>
      <c r="H1" s="24"/>
    </row>
    <row r="2" spans="1:8" ht="12.75">
      <c r="A2" s="86" t="s">
        <v>66</v>
      </c>
      <c r="B2" s="86"/>
      <c r="C2" s="86"/>
      <c r="D2" s="86"/>
      <c r="E2" s="86"/>
      <c r="F2" s="86"/>
      <c r="G2" s="86"/>
      <c r="H2" s="86"/>
    </row>
    <row r="3" ht="12.75">
      <c r="G3">
        <v>2022</v>
      </c>
    </row>
    <row r="4" spans="1:8" ht="27.75" customHeight="1">
      <c r="A4" s="87" t="s">
        <v>31</v>
      </c>
      <c r="B4" s="87" t="s">
        <v>49</v>
      </c>
      <c r="C4" s="85" t="s">
        <v>50</v>
      </c>
      <c r="D4" s="85"/>
      <c r="E4" s="85"/>
      <c r="F4" s="85" t="s">
        <v>51</v>
      </c>
      <c r="G4" s="85"/>
      <c r="H4" s="85"/>
    </row>
    <row r="5" spans="1:8" ht="25.5">
      <c r="A5" s="88"/>
      <c r="B5" s="87"/>
      <c r="C5" s="17" t="s">
        <v>43</v>
      </c>
      <c r="D5" s="17" t="s">
        <v>53</v>
      </c>
      <c r="E5" s="17" t="s">
        <v>54</v>
      </c>
      <c r="F5" s="17" t="s">
        <v>43</v>
      </c>
      <c r="G5" s="17" t="s">
        <v>53</v>
      </c>
      <c r="H5" s="26" t="s">
        <v>54</v>
      </c>
    </row>
    <row r="6" spans="1:8" ht="12.75">
      <c r="A6" s="22" t="s">
        <v>28</v>
      </c>
      <c r="B6" s="20" t="s">
        <v>55</v>
      </c>
      <c r="C6" s="25">
        <f>C8</f>
        <v>7</v>
      </c>
      <c r="D6" s="25">
        <v>0</v>
      </c>
      <c r="E6" s="25">
        <v>0</v>
      </c>
      <c r="F6" s="25">
        <f>F8</f>
        <v>45</v>
      </c>
      <c r="G6" s="25">
        <v>0</v>
      </c>
      <c r="H6" s="25">
        <v>0</v>
      </c>
    </row>
    <row r="7" spans="1:8" ht="12.75">
      <c r="A7" s="23"/>
      <c r="B7" s="20" t="s">
        <v>56</v>
      </c>
      <c r="C7" s="25"/>
      <c r="D7" s="25"/>
      <c r="E7" s="25"/>
      <c r="F7" s="25"/>
      <c r="G7" s="25"/>
      <c r="H7" s="25"/>
    </row>
    <row r="8" spans="1:8" ht="12.75">
      <c r="A8" s="21"/>
      <c r="B8" s="20" t="s">
        <v>57</v>
      </c>
      <c r="C8" s="25">
        <v>7</v>
      </c>
      <c r="D8" s="25">
        <v>0</v>
      </c>
      <c r="E8" s="25">
        <v>0</v>
      </c>
      <c r="F8" s="25">
        <f>'Тех.прис. за текущий год'!F8+15</f>
        <v>45</v>
      </c>
      <c r="G8" s="25">
        <v>0</v>
      </c>
      <c r="H8" s="25">
        <v>0</v>
      </c>
    </row>
    <row r="9" spans="1:8" ht="12.75">
      <c r="A9" s="22" t="s">
        <v>23</v>
      </c>
      <c r="B9" s="18" t="s">
        <v>58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</row>
    <row r="10" spans="1:8" ht="12.75">
      <c r="A10" s="23"/>
      <c r="B10" s="18" t="s">
        <v>56</v>
      </c>
      <c r="C10" s="25"/>
      <c r="D10" s="25"/>
      <c r="E10" s="25"/>
      <c r="F10" s="25"/>
      <c r="G10" s="25"/>
      <c r="H10" s="25"/>
    </row>
    <row r="11" spans="1:8" ht="12.75">
      <c r="A11" s="21"/>
      <c r="B11" s="18" t="s">
        <v>59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</row>
    <row r="12" spans="1:8" ht="18" customHeight="1">
      <c r="A12" s="22" t="s">
        <v>24</v>
      </c>
      <c r="B12" s="18" t="s">
        <v>60</v>
      </c>
      <c r="C12" s="25">
        <v>3</v>
      </c>
      <c r="D12" s="25">
        <v>0</v>
      </c>
      <c r="E12" s="25">
        <v>0</v>
      </c>
      <c r="F12" s="25">
        <v>980</v>
      </c>
      <c r="G12" s="25">
        <v>0</v>
      </c>
      <c r="H12" s="25">
        <v>0</v>
      </c>
    </row>
    <row r="13" spans="1:8" ht="12.75">
      <c r="A13" s="23"/>
      <c r="B13" s="18" t="s">
        <v>56</v>
      </c>
      <c r="C13" s="25"/>
      <c r="D13" s="25"/>
      <c r="E13" s="25"/>
      <c r="F13" s="25"/>
      <c r="G13" s="25"/>
      <c r="H13" s="25"/>
    </row>
    <row r="14" spans="1:8" ht="15.75" customHeight="1">
      <c r="A14" s="21"/>
      <c r="B14" s="18" t="s">
        <v>61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</row>
    <row r="15" spans="1:8" ht="25.5">
      <c r="A15" s="22" t="s">
        <v>25</v>
      </c>
      <c r="B15" s="18" t="s">
        <v>62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</row>
    <row r="16" spans="1:8" ht="12.75">
      <c r="A16" s="23"/>
      <c r="B16" s="18" t="s">
        <v>56</v>
      </c>
      <c r="C16" s="25"/>
      <c r="D16" s="25"/>
      <c r="E16" s="25"/>
      <c r="F16" s="25"/>
      <c r="G16" s="25"/>
      <c r="H16" s="25"/>
    </row>
    <row r="17" spans="1:8" ht="25.5">
      <c r="A17" s="21"/>
      <c r="B17" s="18" t="s">
        <v>61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</row>
    <row r="18" spans="1:8" ht="12.75">
      <c r="A18" s="22" t="s">
        <v>29</v>
      </c>
      <c r="B18" s="18" t="s">
        <v>63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</row>
    <row r="19" spans="1:8" ht="12.75">
      <c r="A19" s="23"/>
      <c r="B19" s="18" t="s">
        <v>56</v>
      </c>
      <c r="C19" s="25"/>
      <c r="D19" s="25"/>
      <c r="E19" s="25"/>
      <c r="F19" s="25"/>
      <c r="G19" s="25"/>
      <c r="H19" s="25"/>
    </row>
    <row r="20" spans="1:8" ht="18" customHeight="1">
      <c r="A20" s="21"/>
      <c r="B20" s="18" t="s">
        <v>61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</row>
    <row r="21" spans="1:8" ht="12.75">
      <c r="A21" s="19" t="s">
        <v>30</v>
      </c>
      <c r="B21" s="18" t="s">
        <v>64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</row>
    <row r="22" ht="12.75">
      <c r="B22" s="28" t="str">
        <f>'Тех.прис. за текущий год'!B22</f>
        <v>Данные на 17.10.2022</v>
      </c>
    </row>
    <row r="23" spans="2:8" ht="26.25" customHeight="1">
      <c r="B23" s="84" t="s">
        <v>207</v>
      </c>
      <c r="C23" s="84"/>
      <c r="D23" s="84"/>
      <c r="E23" s="84"/>
      <c r="F23" s="84"/>
      <c r="G23" s="84"/>
      <c r="H23" s="84"/>
    </row>
    <row r="24" spans="2:8" ht="123.75" customHeight="1">
      <c r="B24" s="83" t="s">
        <v>65</v>
      </c>
      <c r="C24" s="83"/>
      <c r="D24" s="83"/>
      <c r="E24" s="83"/>
      <c r="F24" s="83"/>
      <c r="G24" s="83"/>
      <c r="H24" s="83"/>
    </row>
    <row r="26" spans="1:8" ht="45" customHeight="1">
      <c r="A26" s="74" t="s">
        <v>156</v>
      </c>
      <c r="B26" s="74"/>
      <c r="C26" s="74"/>
      <c r="D26" s="74"/>
      <c r="E26" s="74"/>
      <c r="F26" s="74"/>
      <c r="G26" s="74"/>
      <c r="H26" s="74"/>
    </row>
  </sheetData>
  <sheetProtection/>
  <mergeCells count="9">
    <mergeCell ref="A26:H26"/>
    <mergeCell ref="B23:H23"/>
    <mergeCell ref="B24:H24"/>
    <mergeCell ref="B1:G1"/>
    <mergeCell ref="A2:H2"/>
    <mergeCell ref="A4:A5"/>
    <mergeCell ref="B4:B5"/>
    <mergeCell ref="C4:E4"/>
    <mergeCell ref="F4:H4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115" zoomScaleSheetLayoutView="115" zoomScalePageLayoutView="0" workbookViewId="0" topLeftCell="A1">
      <selection activeCell="F11" sqref="F11"/>
    </sheetView>
  </sheetViews>
  <sheetFormatPr defaultColWidth="9.00390625" defaultRowHeight="12.75"/>
  <cols>
    <col min="1" max="1" width="6.00390625" style="1" bestFit="1" customWidth="1"/>
    <col min="2" max="2" width="67.75390625" style="0" customWidth="1"/>
    <col min="3" max="3" width="14.25390625" style="0" customWidth="1"/>
    <col min="4" max="4" width="16.625" style="0" customWidth="1"/>
    <col min="5" max="5" width="14.75390625" style="0" customWidth="1"/>
    <col min="6" max="6" width="16.625" style="0" customWidth="1"/>
  </cols>
  <sheetData>
    <row r="1" spans="1:6" ht="15">
      <c r="A1" s="91" t="s">
        <v>157</v>
      </c>
      <c r="B1" s="91"/>
      <c r="C1" s="91"/>
      <c r="D1" s="91"/>
      <c r="E1" s="91"/>
      <c r="F1" s="91"/>
    </row>
    <row r="2" spans="1:6" ht="15">
      <c r="A2" s="91" t="s">
        <v>158</v>
      </c>
      <c r="B2" s="91"/>
      <c r="C2" s="91"/>
      <c r="D2" s="91"/>
      <c r="E2" s="91"/>
      <c r="F2" s="91"/>
    </row>
    <row r="3" spans="1:6" ht="15">
      <c r="A3" s="92" t="s">
        <v>159</v>
      </c>
      <c r="B3" s="92"/>
      <c r="C3" s="92"/>
      <c r="D3" s="92"/>
      <c r="E3" s="92"/>
      <c r="F3" s="92"/>
    </row>
    <row r="4" spans="1:6" ht="15">
      <c r="A4" s="92" t="s">
        <v>208</v>
      </c>
      <c r="B4" s="92"/>
      <c r="C4" s="92"/>
      <c r="D4" s="92"/>
      <c r="E4" s="92"/>
      <c r="F4" s="92"/>
    </row>
    <row r="5" ht="12.75">
      <c r="F5" s="41" t="s">
        <v>160</v>
      </c>
    </row>
    <row r="6" spans="1:6" s="38" customFormat="1" ht="33.75" customHeight="1">
      <c r="A6" s="93" t="s">
        <v>75</v>
      </c>
      <c r="B6" s="89" t="s">
        <v>26</v>
      </c>
      <c r="C6" s="89" t="s">
        <v>161</v>
      </c>
      <c r="D6" s="89"/>
      <c r="E6" s="89"/>
      <c r="F6" s="89" t="s">
        <v>162</v>
      </c>
    </row>
    <row r="7" spans="1:6" s="1" customFormat="1" ht="75">
      <c r="A7" s="93"/>
      <c r="B7" s="89"/>
      <c r="C7" s="42" t="s">
        <v>163</v>
      </c>
      <c r="D7" s="42" t="s">
        <v>164</v>
      </c>
      <c r="E7" s="42" t="s">
        <v>27</v>
      </c>
      <c r="F7" s="89"/>
    </row>
    <row r="8" spans="1:6" s="1" customFormat="1" ht="1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</row>
    <row r="9" spans="1:6" s="1" customFormat="1" ht="15">
      <c r="A9" s="43"/>
      <c r="B9" s="44" t="s">
        <v>209</v>
      </c>
      <c r="C9" s="43"/>
      <c r="D9" s="43"/>
      <c r="E9" s="43"/>
      <c r="F9" s="43"/>
    </row>
    <row r="10" spans="1:6" s="1" customFormat="1" ht="12.75">
      <c r="A10" s="45">
        <v>1</v>
      </c>
      <c r="B10" s="46" t="s">
        <v>166</v>
      </c>
      <c r="C10" s="45"/>
      <c r="D10" s="45">
        <v>4</v>
      </c>
      <c r="E10" s="45">
        <v>2080</v>
      </c>
      <c r="F10" s="47">
        <f>C10/D10</f>
        <v>0</v>
      </c>
    </row>
    <row r="11" spans="1:6" s="1" customFormat="1" ht="12.75">
      <c r="A11" s="45">
        <v>2</v>
      </c>
      <c r="B11" s="46" t="s">
        <v>167</v>
      </c>
      <c r="C11" s="45"/>
      <c r="D11" s="45">
        <v>4</v>
      </c>
      <c r="E11" s="45">
        <f>E10</f>
        <v>2080</v>
      </c>
      <c r="F11" s="47">
        <f>C11/D11</f>
        <v>0</v>
      </c>
    </row>
    <row r="12" spans="1:6" s="1" customFormat="1" ht="15">
      <c r="A12" s="43"/>
      <c r="B12" s="44" t="s">
        <v>165</v>
      </c>
      <c r="C12" s="43"/>
      <c r="D12" s="43"/>
      <c r="E12" s="43"/>
      <c r="F12" s="43"/>
    </row>
    <row r="13" spans="1:6" s="48" customFormat="1" ht="12.75">
      <c r="A13" s="45">
        <v>1</v>
      </c>
      <c r="B13" s="46" t="s">
        <v>166</v>
      </c>
      <c r="C13" s="45"/>
      <c r="D13" s="45">
        <v>4</v>
      </c>
      <c r="E13" s="45">
        <v>60</v>
      </c>
      <c r="F13" s="47">
        <f>C13/D13</f>
        <v>0</v>
      </c>
    </row>
    <row r="14" spans="1:6" s="48" customFormat="1" ht="12.75">
      <c r="A14" s="45">
        <v>2</v>
      </c>
      <c r="B14" s="46" t="s">
        <v>167</v>
      </c>
      <c r="C14" s="45"/>
      <c r="D14" s="45">
        <v>4</v>
      </c>
      <c r="E14" s="45">
        <f>E13</f>
        <v>60</v>
      </c>
      <c r="F14" s="47">
        <f>C14/D14</f>
        <v>0</v>
      </c>
    </row>
    <row r="15" spans="1:6" s="1" customFormat="1" ht="15">
      <c r="A15" s="43"/>
      <c r="B15" s="44" t="s">
        <v>168</v>
      </c>
      <c r="C15" s="43"/>
      <c r="D15" s="43"/>
      <c r="E15" s="43"/>
      <c r="F15" s="43"/>
    </row>
    <row r="16" spans="1:6" s="48" customFormat="1" ht="12.75">
      <c r="A16" s="45">
        <v>1</v>
      </c>
      <c r="B16" s="46" t="s">
        <v>166</v>
      </c>
      <c r="C16" s="45"/>
      <c r="D16" s="45">
        <v>6</v>
      </c>
      <c r="E16" s="45">
        <f>SUM('[1]техприсоединения на 2022'!E6:E11)</f>
        <v>3200</v>
      </c>
      <c r="F16" s="47">
        <f>C16/D16</f>
        <v>0</v>
      </c>
    </row>
    <row r="17" spans="1:6" s="48" customFormat="1" ht="12.75">
      <c r="A17" s="45">
        <v>2</v>
      </c>
      <c r="B17" s="46" t="s">
        <v>167</v>
      </c>
      <c r="C17" s="45"/>
      <c r="D17" s="45">
        <v>6</v>
      </c>
      <c r="E17" s="45">
        <f>E16</f>
        <v>3200</v>
      </c>
      <c r="F17" s="47">
        <f>C17/D17</f>
        <v>0</v>
      </c>
    </row>
    <row r="18" spans="1:6" s="1" customFormat="1" ht="15">
      <c r="A18" s="43"/>
      <c r="B18" s="44" t="s">
        <v>169</v>
      </c>
      <c r="C18" s="43"/>
      <c r="D18" s="43"/>
      <c r="E18" s="43"/>
      <c r="F18" s="43"/>
    </row>
    <row r="19" spans="1:6" ht="12.75">
      <c r="A19" s="25">
        <v>3</v>
      </c>
      <c r="B19" s="17" t="s">
        <v>166</v>
      </c>
      <c r="C19" s="47">
        <f>'[2]расходы ЭТК свод год'!$E21</f>
        <v>188401.28171161877</v>
      </c>
      <c r="D19" s="49">
        <v>7</v>
      </c>
      <c r="E19" s="47">
        <f>SUM('[3]Учет'!$E$45:$E$51)</f>
        <v>1867.07</v>
      </c>
      <c r="F19" s="47">
        <f>C19/D19</f>
        <v>26914.468815945536</v>
      </c>
    </row>
    <row r="20" spans="1:6" ht="12.75">
      <c r="A20" s="25">
        <v>4</v>
      </c>
      <c r="B20" s="17" t="s">
        <v>167</v>
      </c>
      <c r="C20" s="47">
        <f>'[2]расходы ЭТК свод год'!$E22</f>
        <v>152827.03623898118</v>
      </c>
      <c r="D20" s="49">
        <v>7</v>
      </c>
      <c r="E20" s="47">
        <f>SUM('[3]Учет'!$E$45:$E$51)</f>
        <v>1867.07</v>
      </c>
      <c r="F20" s="47">
        <f>C20/D20</f>
        <v>21832.433748425883</v>
      </c>
    </row>
    <row r="21" spans="1:6" ht="15">
      <c r="A21" s="25"/>
      <c r="B21" s="50" t="s">
        <v>170</v>
      </c>
      <c r="C21" s="47"/>
      <c r="D21" s="49"/>
      <c r="E21" s="47"/>
      <c r="F21" s="47"/>
    </row>
    <row r="22" spans="1:6" ht="12.75">
      <c r="A22" s="25">
        <v>5</v>
      </c>
      <c r="B22" s="17" t="s">
        <v>166</v>
      </c>
      <c r="C22" s="47">
        <f>'[4]расходы ЭТК свод год'!$E$6+'[4]расходы ЭТК свод год'!$E$8</f>
        <v>54070.308841173195</v>
      </c>
      <c r="D22" s="49">
        <v>2</v>
      </c>
      <c r="E22" s="47">
        <f>73+700</f>
        <v>773</v>
      </c>
      <c r="F22" s="47">
        <f>C22/D22</f>
        <v>27035.154420586598</v>
      </c>
    </row>
    <row r="23" spans="1:6" ht="12.75">
      <c r="A23" s="25">
        <v>6</v>
      </c>
      <c r="B23" s="17" t="s">
        <v>167</v>
      </c>
      <c r="C23" s="47">
        <f>'[4]расходы ЭТК свод год'!$E$7+'[4]расходы ЭТК свод год'!$E$9</f>
        <v>56420.13147497257</v>
      </c>
      <c r="D23" s="49">
        <v>2</v>
      </c>
      <c r="E23" s="47">
        <f>73+700</f>
        <v>773</v>
      </c>
      <c r="F23" s="47">
        <f>C23/D23</f>
        <v>28210.065737486286</v>
      </c>
    </row>
    <row r="24" spans="1:6" ht="15">
      <c r="A24" s="25"/>
      <c r="B24" s="50" t="s">
        <v>171</v>
      </c>
      <c r="C24" s="25"/>
      <c r="D24" s="25"/>
      <c r="E24" s="25"/>
      <c r="F24" s="25"/>
    </row>
    <row r="25" spans="1:6" s="52" customFormat="1" ht="15">
      <c r="A25" s="45">
        <v>7</v>
      </c>
      <c r="B25" s="17" t="s">
        <v>166</v>
      </c>
      <c r="C25" s="51">
        <f>'[5]расходы ЭТК за год'!$P$6+'[5]расходы ЭТК за год'!$P$8+'[5]расходы ЭТК за год'!$P$10+'[5]расходы ЭТК за год'!$P$12+'[5]расходы ЭТК за год'!$P$14+'[5]расходы ЭТК за год'!$P$16+'[5]расходы ЭТК за год'!$P$18</f>
        <v>395150.69963374105</v>
      </c>
      <c r="D25" s="45">
        <v>7</v>
      </c>
      <c r="E25" s="45">
        <f>105+346.5+50+400+300+105</f>
        <v>1306.5</v>
      </c>
      <c r="F25" s="51">
        <f>C25/D25</f>
        <v>56450.09994767729</v>
      </c>
    </row>
    <row r="26" spans="1:6" ht="12.75">
      <c r="A26" s="25">
        <v>8</v>
      </c>
      <c r="B26" s="17" t="s">
        <v>167</v>
      </c>
      <c r="C26" s="51">
        <f>'[5]расходы ЭТК за год'!$P$7+'[5]расходы ЭТК за год'!$P$9+'[5]расходы ЭТК за год'!$P$11+'[5]расходы ЭТК за год'!$P$13+'[5]расходы ЭТК за год'!$P$15+'[5]расходы ЭТК за год'!$P$17+'[5]расходы ЭТК за год'!$P$19</f>
        <v>179402.13875267492</v>
      </c>
      <c r="D26" s="45">
        <v>7</v>
      </c>
      <c r="E26" s="45">
        <f>105+346.5+50+400+300+105</f>
        <v>1306.5</v>
      </c>
      <c r="F26" s="51">
        <f>C26/D26</f>
        <v>25628.876964667845</v>
      </c>
    </row>
    <row r="27" spans="1:6" ht="15">
      <c r="A27" s="25"/>
      <c r="B27" s="50" t="s">
        <v>172</v>
      </c>
      <c r="C27" s="25"/>
      <c r="D27" s="25"/>
      <c r="E27" s="25"/>
      <c r="F27" s="25"/>
    </row>
    <row r="28" spans="1:6" ht="12.75">
      <c r="A28" s="25">
        <v>9</v>
      </c>
      <c r="B28" s="17" t="s">
        <v>166</v>
      </c>
      <c r="C28" s="53">
        <f>'[6]расходы ЭТК'!$P$6+'[6]расходы ЭТК'!$P$8+'[6]расходы ЭТК'!$P$10</f>
        <v>54744.242129025435</v>
      </c>
      <c r="D28" s="25">
        <v>3</v>
      </c>
      <c r="E28" s="25">
        <f>1600+1250+100</f>
        <v>2950</v>
      </c>
      <c r="F28" s="53">
        <f>C28/D28</f>
        <v>18248.080709675145</v>
      </c>
    </row>
    <row r="29" spans="1:6" ht="12.75">
      <c r="A29" s="25">
        <v>10</v>
      </c>
      <c r="B29" s="17" t="s">
        <v>167</v>
      </c>
      <c r="C29" s="53">
        <f>'[6]расходы ЭТК'!$P$7+'[6]расходы ЭТК'!$P$9+'[6]расходы ЭТК'!$P$11</f>
        <v>77403.35488857455</v>
      </c>
      <c r="D29" s="25">
        <v>3</v>
      </c>
      <c r="E29" s="25">
        <f>1600+1250+100</f>
        <v>2950</v>
      </c>
      <c r="F29" s="53">
        <f>C29/D29</f>
        <v>25801.11829619152</v>
      </c>
    </row>
    <row r="30" spans="1:6" ht="15">
      <c r="A30" s="54"/>
      <c r="B30" s="55"/>
      <c r="C30" s="56"/>
      <c r="D30" s="56"/>
      <c r="E30" s="56"/>
      <c r="F30" s="56"/>
    </row>
    <row r="31" spans="1:6" ht="52.5" customHeight="1">
      <c r="A31" s="90" t="s">
        <v>191</v>
      </c>
      <c r="B31" s="90"/>
      <c r="C31" s="90"/>
      <c r="D31" s="90"/>
      <c r="E31" s="90"/>
      <c r="F31" s="56"/>
    </row>
    <row r="32" spans="1:6" ht="15">
      <c r="A32" s="54"/>
      <c r="B32" s="55"/>
      <c r="C32" s="56"/>
      <c r="D32" s="56"/>
      <c r="E32" s="56"/>
      <c r="F32" s="56"/>
    </row>
    <row r="33" spans="1:6" ht="15">
      <c r="A33" s="54"/>
      <c r="B33" s="55"/>
      <c r="C33" s="56"/>
      <c r="D33" s="56"/>
      <c r="E33" s="56"/>
      <c r="F33" s="56"/>
    </row>
    <row r="34" spans="2:5" ht="15">
      <c r="B34" s="52" t="s">
        <v>173</v>
      </c>
      <c r="C34" s="52"/>
      <c r="D34" s="52"/>
      <c r="E34" s="52" t="s">
        <v>174</v>
      </c>
    </row>
  </sheetData>
  <sheetProtection/>
  <mergeCells count="9">
    <mergeCell ref="F6:F7"/>
    <mergeCell ref="A31:E31"/>
    <mergeCell ref="A1:F1"/>
    <mergeCell ref="A2:F2"/>
    <mergeCell ref="A3:F3"/>
    <mergeCell ref="A4:F4"/>
    <mergeCell ref="A6:A7"/>
    <mergeCell ref="B6:B7"/>
    <mergeCell ref="C6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">
      <selection activeCell="A37" sqref="A37"/>
    </sheetView>
  </sheetViews>
  <sheetFormatPr defaultColWidth="9.00390625" defaultRowHeight="12.75"/>
  <cols>
    <col min="2" max="2" width="36.375" style="0" customWidth="1"/>
    <col min="3" max="4" width="12.375" style="0" customWidth="1"/>
    <col min="5" max="6" width="17.75390625" style="0" customWidth="1"/>
  </cols>
  <sheetData>
    <row r="2" spans="2:5" ht="12.75">
      <c r="B2" s="94" t="s">
        <v>175</v>
      </c>
      <c r="C2" s="94"/>
      <c r="D2" s="94"/>
      <c r="E2" s="94"/>
    </row>
    <row r="3" spans="2:5" ht="12.75">
      <c r="B3" s="94" t="s">
        <v>176</v>
      </c>
      <c r="C3" s="94"/>
      <c r="D3" s="94"/>
      <c r="E3" s="94"/>
    </row>
    <row r="4" spans="2:5" ht="12.75">
      <c r="B4" s="94" t="s">
        <v>177</v>
      </c>
      <c r="C4" s="94"/>
      <c r="D4" s="94"/>
      <c r="E4" s="94"/>
    </row>
    <row r="5" spans="2:5" ht="12.75">
      <c r="B5" s="94" t="s">
        <v>178</v>
      </c>
      <c r="C5" s="94"/>
      <c r="D5" s="94"/>
      <c r="E5" s="94"/>
    </row>
    <row r="6" ht="12.75">
      <c r="C6" s="64" t="s">
        <v>14</v>
      </c>
    </row>
    <row r="8" spans="2:5" ht="38.25" customHeight="1">
      <c r="B8" s="95" t="s">
        <v>193</v>
      </c>
      <c r="C8" s="95"/>
      <c r="D8" s="95"/>
      <c r="E8" s="95"/>
    </row>
    <row r="9" ht="12" customHeight="1" thickBot="1"/>
    <row r="10" ht="13.5" hidden="1" thickBot="1"/>
    <row r="11" ht="13.5" hidden="1" thickBot="1"/>
    <row r="12" spans="1:6" ht="51.75" thickBot="1">
      <c r="A12" s="57" t="s">
        <v>75</v>
      </c>
      <c r="B12" s="58" t="s">
        <v>179</v>
      </c>
      <c r="C12" s="58" t="s">
        <v>77</v>
      </c>
      <c r="D12" s="58" t="s">
        <v>78</v>
      </c>
      <c r="E12" s="58" t="s">
        <v>180</v>
      </c>
      <c r="F12" s="58" t="s">
        <v>181</v>
      </c>
    </row>
    <row r="13" spans="1:6" ht="13.5" thickBot="1">
      <c r="A13" s="59">
        <v>1</v>
      </c>
      <c r="B13" s="60">
        <v>2</v>
      </c>
      <c r="C13" s="60">
        <v>3</v>
      </c>
      <c r="D13" s="60">
        <v>4</v>
      </c>
      <c r="E13" s="60">
        <v>5</v>
      </c>
      <c r="F13" s="60">
        <v>6</v>
      </c>
    </row>
    <row r="14" spans="1:6" ht="13.5" thickBot="1">
      <c r="A14" s="61" t="s">
        <v>28</v>
      </c>
      <c r="B14" s="62" t="s">
        <v>82</v>
      </c>
      <c r="C14" s="60" t="s">
        <v>83</v>
      </c>
      <c r="D14" s="60" t="s">
        <v>83</v>
      </c>
      <c r="E14" s="60" t="s">
        <v>83</v>
      </c>
      <c r="F14" s="60" t="s">
        <v>83</v>
      </c>
    </row>
    <row r="15" spans="1:6" ht="39" thickBot="1">
      <c r="A15" s="61" t="s">
        <v>84</v>
      </c>
      <c r="B15" s="62" t="s">
        <v>85</v>
      </c>
      <c r="C15" s="60" t="s">
        <v>83</v>
      </c>
      <c r="D15" s="60" t="s">
        <v>83</v>
      </c>
      <c r="E15" s="60" t="s">
        <v>83</v>
      </c>
      <c r="F15" s="60" t="s">
        <v>83</v>
      </c>
    </row>
    <row r="16" spans="1:6" ht="26.25" thickBot="1">
      <c r="A16" s="61" t="s">
        <v>86</v>
      </c>
      <c r="B16" s="62" t="s">
        <v>87</v>
      </c>
      <c r="C16" s="60" t="s">
        <v>83</v>
      </c>
      <c r="D16" s="60" t="s">
        <v>83</v>
      </c>
      <c r="E16" s="60" t="s">
        <v>83</v>
      </c>
      <c r="F16" s="60" t="s">
        <v>83</v>
      </c>
    </row>
    <row r="17" spans="1:6" ht="39" thickBot="1">
      <c r="A17" s="61" t="s">
        <v>88</v>
      </c>
      <c r="B17" s="62" t="s">
        <v>89</v>
      </c>
      <c r="C17" s="60" t="s">
        <v>83</v>
      </c>
      <c r="D17" s="60" t="s">
        <v>83</v>
      </c>
      <c r="E17" s="60" t="s">
        <v>83</v>
      </c>
      <c r="F17" s="60" t="s">
        <v>83</v>
      </c>
    </row>
    <row r="18" spans="1:6" ht="115.5" thickBot="1">
      <c r="A18" s="61" t="s">
        <v>90</v>
      </c>
      <c r="B18" s="62" t="s">
        <v>91</v>
      </c>
      <c r="C18" s="63"/>
      <c r="D18" s="63"/>
      <c r="E18" s="63"/>
      <c r="F18" s="63"/>
    </row>
    <row r="19" spans="1:6" ht="26.25" thickBot="1">
      <c r="A19" s="61" t="s">
        <v>92</v>
      </c>
      <c r="B19" s="62" t="s">
        <v>93</v>
      </c>
      <c r="C19" s="63"/>
      <c r="D19" s="63"/>
      <c r="E19" s="63"/>
      <c r="F19" s="63"/>
    </row>
    <row r="20" spans="1:6" ht="39" thickBot="1">
      <c r="A20" s="61" t="s">
        <v>94</v>
      </c>
      <c r="B20" s="62" t="s">
        <v>95</v>
      </c>
      <c r="C20" s="63"/>
      <c r="D20" s="63"/>
      <c r="E20" s="63"/>
      <c r="F20" s="63"/>
    </row>
    <row r="21" spans="1:6" ht="13.5" thickBot="1">
      <c r="A21" s="61" t="s">
        <v>96</v>
      </c>
      <c r="B21" s="62" t="s">
        <v>97</v>
      </c>
      <c r="C21" s="63"/>
      <c r="D21" s="63"/>
      <c r="E21" s="63"/>
      <c r="F21" s="63"/>
    </row>
    <row r="22" spans="1:6" ht="13.5" thickBot="1">
      <c r="A22" s="61" t="s">
        <v>23</v>
      </c>
      <c r="B22" s="62" t="s">
        <v>98</v>
      </c>
      <c r="C22" s="60" t="s">
        <v>83</v>
      </c>
      <c r="D22" s="60" t="s">
        <v>83</v>
      </c>
      <c r="E22" s="60" t="s">
        <v>83</v>
      </c>
      <c r="F22" s="60" t="s">
        <v>83</v>
      </c>
    </row>
    <row r="23" spans="1:6" ht="77.25" thickBot="1">
      <c r="A23" s="61" t="s">
        <v>99</v>
      </c>
      <c r="B23" s="62" t="s">
        <v>182</v>
      </c>
      <c r="C23" s="63"/>
      <c r="D23" s="63"/>
      <c r="E23" s="63"/>
      <c r="F23" s="63"/>
    </row>
    <row r="24" spans="1:6" ht="26.25" thickBot="1">
      <c r="A24" s="61" t="s">
        <v>101</v>
      </c>
      <c r="B24" s="62" t="s">
        <v>102</v>
      </c>
      <c r="C24" s="60" t="s">
        <v>83</v>
      </c>
      <c r="D24" s="60" t="s">
        <v>83</v>
      </c>
      <c r="E24" s="60" t="s">
        <v>83</v>
      </c>
      <c r="F24" s="60" t="s">
        <v>83</v>
      </c>
    </row>
    <row r="25" spans="1:6" ht="39" thickBot="1">
      <c r="A25" s="61" t="s">
        <v>103</v>
      </c>
      <c r="B25" s="62" t="s">
        <v>104</v>
      </c>
      <c r="C25" s="60" t="s">
        <v>83</v>
      </c>
      <c r="D25" s="60" t="s">
        <v>83</v>
      </c>
      <c r="E25" s="60" t="s">
        <v>83</v>
      </c>
      <c r="F25" s="60" t="s">
        <v>83</v>
      </c>
    </row>
    <row r="26" spans="1:6" ht="128.25" thickBot="1">
      <c r="A26" s="61" t="s">
        <v>105</v>
      </c>
      <c r="B26" s="62" t="s">
        <v>183</v>
      </c>
      <c r="C26" s="63"/>
      <c r="D26" s="63"/>
      <c r="E26" s="63"/>
      <c r="F26" s="63"/>
    </row>
    <row r="27" spans="1:6" ht="26.25" thickBot="1">
      <c r="A27" s="61" t="s">
        <v>24</v>
      </c>
      <c r="B27" s="62" t="s">
        <v>109</v>
      </c>
      <c r="C27" s="60" t="s">
        <v>83</v>
      </c>
      <c r="D27" s="60" t="s">
        <v>83</v>
      </c>
      <c r="E27" s="60" t="s">
        <v>83</v>
      </c>
      <c r="F27" s="60" t="s">
        <v>83</v>
      </c>
    </row>
    <row r="28" spans="1:6" ht="179.25" thickBot="1">
      <c r="A28" s="61" t="s">
        <v>110</v>
      </c>
      <c r="B28" s="62" t="s">
        <v>184</v>
      </c>
      <c r="C28" s="63"/>
      <c r="D28" s="63"/>
      <c r="E28" s="60" t="s">
        <v>83</v>
      </c>
      <c r="F28" s="63"/>
    </row>
    <row r="29" spans="1:6" ht="77.25" thickBot="1">
      <c r="A29" s="61" t="s">
        <v>112</v>
      </c>
      <c r="B29" s="62" t="s">
        <v>185</v>
      </c>
      <c r="C29" s="63"/>
      <c r="D29" s="63"/>
      <c r="E29" s="60" t="s">
        <v>83</v>
      </c>
      <c r="F29" s="63"/>
    </row>
    <row r="30" spans="1:6" ht="64.5" thickBot="1">
      <c r="A30" s="61" t="s">
        <v>186</v>
      </c>
      <c r="B30" s="62" t="s">
        <v>187</v>
      </c>
      <c r="C30" s="63"/>
      <c r="D30" s="63"/>
      <c r="E30" s="60" t="s">
        <v>83</v>
      </c>
      <c r="F30" s="63"/>
    </row>
    <row r="31" spans="1:6" ht="39" thickBot="1">
      <c r="A31" s="61" t="s">
        <v>25</v>
      </c>
      <c r="B31" s="62" t="s">
        <v>137</v>
      </c>
      <c r="C31" s="60" t="s">
        <v>83</v>
      </c>
      <c r="D31" s="60" t="s">
        <v>83</v>
      </c>
      <c r="E31" s="60" t="s">
        <v>83</v>
      </c>
      <c r="F31" s="60" t="s">
        <v>83</v>
      </c>
    </row>
    <row r="32" spans="1:6" ht="13.5" thickBot="1">
      <c r="A32" s="61" t="s">
        <v>117</v>
      </c>
      <c r="B32" s="62" t="s">
        <v>188</v>
      </c>
      <c r="C32" s="63"/>
      <c r="D32" s="63"/>
      <c r="E32" s="63"/>
      <c r="F32" s="63"/>
    </row>
    <row r="33" spans="1:6" ht="39" thickBot="1">
      <c r="A33" s="61" t="s">
        <v>119</v>
      </c>
      <c r="B33" s="62" t="s">
        <v>189</v>
      </c>
      <c r="C33" s="63"/>
      <c r="D33" s="63"/>
      <c r="E33" s="63"/>
      <c r="F33" s="63"/>
    </row>
    <row r="35" spans="1:6" ht="69" customHeight="1">
      <c r="A35" s="74" t="s">
        <v>190</v>
      </c>
      <c r="B35" s="74"/>
      <c r="C35" s="74"/>
      <c r="D35" s="74"/>
      <c r="E35" s="74"/>
      <c r="F35" s="74"/>
    </row>
    <row r="37" ht="12.75">
      <c r="A37" s="68" t="s">
        <v>194</v>
      </c>
    </row>
  </sheetData>
  <sheetProtection/>
  <mergeCells count="6">
    <mergeCell ref="A35:F35"/>
    <mergeCell ref="B2:E2"/>
    <mergeCell ref="B3:E3"/>
    <mergeCell ref="B4:E4"/>
    <mergeCell ref="B5:E5"/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Самойленко Н.В.</dc:creator>
  <cp:keywords/>
  <dc:description/>
  <cp:lastModifiedBy>Самойленко Наталья Витальевна</cp:lastModifiedBy>
  <cp:lastPrinted>2017-10-19T09:10:54Z</cp:lastPrinted>
  <dcterms:created xsi:type="dcterms:W3CDTF">2017-08-01T05:52:41Z</dcterms:created>
  <dcterms:modified xsi:type="dcterms:W3CDTF">2022-10-27T03:20:04Z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