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050" windowWidth="12735" windowHeight="12630" activeTab="0"/>
  </bookViews>
  <sheets>
    <sheet name="стр.1_3" sheetId="1" r:id="rId1"/>
  </sheets>
  <definedNames>
    <definedName name="_xlnm.Print_Area" localSheetId="0">'стр.1_3'!$A$1:$DD$87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<sst xmlns="http://schemas.openxmlformats.org/spreadsheetml/2006/main" count="230" uniqueCount="162">
  <si>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</si>
  <si>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</si>
  <si>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</si>
  <si>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</si>
  <si>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</si>
  <si>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</si>
  <si>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</si>
  <si>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</si>
  <si>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</si>
  <si>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</si>
  <si>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</si>
  <si>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</si>
  <si>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</si>
  <si>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</si>
  <si>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</si>
  <si>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</si>
  <si>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</si>
  <si>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</si>
  <si>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</si>
  <si>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</si>
  <si>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</si>
  <si>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</si>
  <si>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</si>
  <si>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</si>
  <si>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</si>
  <si>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</si>
  <si>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</si>
  <si>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</si>
  <si>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</si>
  <si>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</si>
  <si>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</si>
  <si>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</si>
  <si>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</si>
  <si>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</si>
  <si>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</si>
  <si>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</si>
  <si>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</si>
  <si>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</si>
  <si>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</si>
  <si>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</si>
  <si>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</si>
  <si>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</si>
  <si>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</si>
  <si>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</si>
  <si>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</si>
  <si>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</si>
  <si>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</si>
  <si>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</si>
  <si>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</si>
  <si>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</si>
  <si>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</si>
  <si>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</si>
  <si>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</si>
  <si>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</si>
  <si>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</si>
  <si>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</si>
  <si>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</si>
  <si>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</si>
  <si>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</si>
  <si>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</si>
  <si>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</si>
  <si>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</si>
  <si>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</si>
  <si>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</si>
  <si>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</si>
  <si>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</si>
  <si>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</si>
  <si>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</si>
  <si>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</si>
  <si>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</si>
  <si>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</si>
  <si>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</si>
  <si>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</si>
  <si>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</si>
  <si>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</si>
  <si>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</si>
  <si>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</si>
  <si>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</si>
  <si>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</si>
  <si>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</si>
  <si>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</si>
  <si>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</si>
  <si>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</si>
  <si>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</si>
  <si>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</si>
  <si>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</si>
  <si>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</si>
  <si>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</si>
  <si>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</si>
  <si>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</si>
  <si>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</si>
  <si>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</si>
  <si>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</si>
  <si>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</si>
  <si>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</si>
  <si>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</si>
  <si>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</si>
  <si>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</si>
  <si>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</si>
  <si>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</si>
  <si>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</si>
  <si>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</si>
  <si>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</si>
  <si>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</si>
  <si>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</si>
  <si>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</si>
  <si>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</si>
  <si>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</si>
  <si>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</si>
  <si>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</si>
  <si>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</si>
  <si>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</si>
  <si>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</si>
  <si>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</si>
  <si>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</si>
  <si>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</si>
  <si>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</si>
  <si>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</si>
  <si>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</si>
  <si>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</si>
  <si>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</si>
  <si>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</si>
  <si>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"Электротехнический комплекс"</t>
  </si>
  <si>
    <t>2020</t>
  </si>
  <si>
    <t>2024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</si>
  <si>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</si>
  <si>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</si>
  <si>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</si>
  <si>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</si>
  <si>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</si>
  <si>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</si>
  <si>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</si>
  <si>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услуги сторонних организаций</t>
  </si>
  <si>
    <t>командировочные и представительские расходы</t>
  </si>
  <si>
    <t>обучение</t>
  </si>
  <si>
    <t>расходы по охране труда</t>
  </si>
  <si>
    <t>страхование</t>
  </si>
  <si>
    <t>эл/энергия на хоз. нужды</t>
  </si>
  <si>
    <t>услуги банков</t>
  </si>
  <si>
    <t>5503068565</t>
  </si>
  <si>
    <t>550301001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</si>
  <si>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</si>
  <si>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</si>
  <si>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</si>
  <si>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6-10кВ</t>
  </si>
  <si>
    <t>3.1</t>
  </si>
  <si>
    <t>3.2</t>
  </si>
  <si>
    <t>3.3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</si>
  <si>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</si>
  <si>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до 1 кВ</t>
  </si>
  <si>
    <t>в том числе количество условных единиц по линиям электропередач на уровне напряжения 6-10кВ</t>
  </si>
  <si>
    <t>4.1</t>
  </si>
  <si>
    <t>4.2</t>
  </si>
  <si>
    <t>4.3</t>
  </si>
  <si>
    <t>в том числе количество условных единиц по подстанциям на уровне напряжения 35-110кВ</t>
  </si>
  <si>
    <t>в том числе количество условных единиц по подстанциям на уровне напряжения 6-10кВ</t>
  </si>
  <si>
    <t>в том числе количество условных единиц по подстанциям на уровне напряжения до 1 кВ</t>
  </si>
  <si>
    <t>5.1</t>
  </si>
  <si>
    <t>5.2</t>
  </si>
  <si>
    <t>5.3</t>
  </si>
  <si>
    <t xml:space="preserve"> -</t>
  </si>
  <si>
    <t>резерв по сомнительным долгам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</si>
</sst>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30"/>
      <name val="Times New Roman"/>
      <family val="1"/>
    </font>
    <font>
      <sz val="10.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/>
    </xf>
    <xf numFmtId="4" fontId="48" fillId="34" borderId="12" xfId="0" applyNumberFormat="1" applyFont="1" applyFill="1" applyBorder="1" applyAlignment="1">
      <alignment horizontal="center" vertical="center"/>
    </xf>
    <xf numFmtId="4" fontId="48" fillId="34" borderId="11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/>
    </xf>
    <xf numFmtId="4" fontId="47" fillId="34" borderId="12" xfId="0" applyNumberFormat="1" applyFont="1" applyFill="1" applyBorder="1" applyAlignment="1">
      <alignment horizontal="center" vertical="center"/>
    </xf>
    <xf numFmtId="4" fontId="47" fillId="34" borderId="11" xfId="0" applyNumberFormat="1" applyFont="1" applyFill="1" applyBorder="1" applyAlignment="1">
      <alignment horizontal="center" vertical="center"/>
    </xf>
    <xf numFmtId="10" fontId="47" fillId="33" borderId="10" xfId="55" applyNumberFormat="1" applyFont="1" applyFill="1" applyBorder="1" applyAlignment="1">
      <alignment horizontal="center" vertical="center"/>
    </xf>
    <xf numFmtId="10" fontId="47" fillId="33" borderId="12" xfId="55" applyNumberFormat="1" applyFont="1" applyFill="1" applyBorder="1" applyAlignment="1">
      <alignment horizontal="center" vertical="center"/>
    </xf>
    <xf numFmtId="10" fontId="47" fillId="33" borderId="11" xfId="5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6"/>
  <sheetViews>
    <sheetView tabSelected="1" zoomScaleSheetLayoutView="130" zoomScalePageLayoutView="0" workbookViewId="0" topLeftCell="A1">
      <selection activeCell="CD58" sqref="CD58:CM58"/>
    </sheetView>
  </sheetViews>
  <sheetFormatPr defaultColWidth="0.875" defaultRowHeight="15" customHeight="1"/>
  <cols>
    <col min="1" max="59" width="0.875" style="2" customWidth="1"/>
    <col min="60" max="60" width="0.12890625" style="2" customWidth="1"/>
    <col min="61" max="80" width="0.875" style="2" customWidth="1"/>
    <col min="81" max="81" width="3.125" style="2" customWidth="1"/>
    <col min="82" max="90" width="0.875" style="2" customWidth="1"/>
    <col min="91" max="91" width="2.125" style="2" customWidth="1"/>
    <col min="92" max="108" width="0.875" style="2" customWidth="1"/>
    <col min="109" max="109" width="8.25390625" style="2" bestFit="1" customWidth="1"/>
    <col min="110" max="16384" width="0.875" style="2" customWidth="1"/>
  </cols>
  <sheetData>
    <row r="1" s="1" customFormat="1" ht="12" customHeight="1">
      <c r="BO1" s="1" t="s">
        <v>96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31</v>
      </c>
      <c r="D10" s="4"/>
      <c r="AG10" s="32" t="s">
        <v>122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3:66" ht="15">
      <c r="C11" s="4" t="s">
        <v>32</v>
      </c>
      <c r="D11" s="4"/>
      <c r="J11" s="33" t="s">
        <v>139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33</v>
      </c>
      <c r="D12" s="4"/>
      <c r="J12" s="34" t="s">
        <v>140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34</v>
      </c>
      <c r="D13" s="4"/>
      <c r="AQ13" s="38" t="s">
        <v>123</v>
      </c>
      <c r="AR13" s="38"/>
      <c r="AS13" s="38"/>
      <c r="AT13" s="38"/>
      <c r="AU13" s="38"/>
      <c r="AV13" s="38"/>
      <c r="AW13" s="38"/>
      <c r="AX13" s="38"/>
      <c r="AY13" s="39" t="s">
        <v>35</v>
      </c>
      <c r="AZ13" s="39"/>
      <c r="BA13" s="38" t="s">
        <v>124</v>
      </c>
      <c r="BB13" s="38"/>
      <c r="BC13" s="38"/>
      <c r="BD13" s="38"/>
      <c r="BE13" s="38"/>
      <c r="BF13" s="38"/>
      <c r="BG13" s="38"/>
      <c r="BH13" s="38"/>
      <c r="BI13" s="2" t="s">
        <v>36</v>
      </c>
    </row>
    <row r="15" spans="1:108" s="6" customFormat="1" ht="13.5">
      <c r="A15" s="31" t="s">
        <v>28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37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5" t="s">
        <v>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31" t="s">
        <v>4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5" t="s">
        <v>2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3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11" t="s">
        <v>5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39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39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39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5" t="s">
        <v>39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9" s="10" customFormat="1" ht="30" customHeight="1">
      <c r="A18" s="45" t="s">
        <v>7</v>
      </c>
      <c r="B18" s="46"/>
      <c r="C18" s="46"/>
      <c r="D18" s="46"/>
      <c r="E18" s="46"/>
      <c r="F18" s="46"/>
      <c r="G18" s="46"/>
      <c r="H18" s="46"/>
      <c r="I18" s="47"/>
      <c r="J18" s="8"/>
      <c r="K18" s="48" t="s">
        <v>98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9"/>
      <c r="BI18" s="49" t="s">
        <v>6</v>
      </c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52">
        <f>BT19+BT40+BT54</f>
        <v>143371.44</v>
      </c>
      <c r="BU18" s="53"/>
      <c r="BV18" s="53"/>
      <c r="BW18" s="53"/>
      <c r="BX18" s="53"/>
      <c r="BY18" s="53"/>
      <c r="BZ18" s="53"/>
      <c r="CA18" s="53"/>
      <c r="CB18" s="53"/>
      <c r="CC18" s="54"/>
      <c r="CD18" s="52">
        <f>CD19+CD40+CD54</f>
        <v>143559.94</v>
      </c>
      <c r="CE18" s="53"/>
      <c r="CF18" s="53"/>
      <c r="CG18" s="53"/>
      <c r="CH18" s="53"/>
      <c r="CI18" s="53"/>
      <c r="CJ18" s="53"/>
      <c r="CK18" s="53"/>
      <c r="CL18" s="53"/>
      <c r="CM18" s="54"/>
      <c r="CN18" s="55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7"/>
      <c r="DE18" s="10">
        <f>(CD18-BT18)/BT18*100</f>
        <v>0.13147667345741942</v>
      </c>
    </row>
    <row r="19" spans="1:109" s="10" customFormat="1" ht="30" customHeight="1">
      <c r="A19" s="45" t="s">
        <v>8</v>
      </c>
      <c r="B19" s="46"/>
      <c r="C19" s="46"/>
      <c r="D19" s="46"/>
      <c r="E19" s="46"/>
      <c r="F19" s="46"/>
      <c r="G19" s="46"/>
      <c r="H19" s="46"/>
      <c r="I19" s="47"/>
      <c r="J19" s="8"/>
      <c r="K19" s="48" t="s">
        <v>99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9"/>
      <c r="BI19" s="49" t="s">
        <v>6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1"/>
      <c r="BT19" s="52">
        <f>BT20+BT25+BT27+BT38+BT39</f>
        <v>95447.22</v>
      </c>
      <c r="BU19" s="53"/>
      <c r="BV19" s="53"/>
      <c r="BW19" s="53"/>
      <c r="BX19" s="53"/>
      <c r="BY19" s="53"/>
      <c r="BZ19" s="53"/>
      <c r="CA19" s="53"/>
      <c r="CB19" s="53"/>
      <c r="CC19" s="54"/>
      <c r="CD19" s="52">
        <f>CD20+CD25+CD27+CD38+CD39</f>
        <v>88752.23999999999</v>
      </c>
      <c r="CE19" s="53"/>
      <c r="CF19" s="53"/>
      <c r="CG19" s="53"/>
      <c r="CH19" s="53"/>
      <c r="CI19" s="53"/>
      <c r="CJ19" s="53"/>
      <c r="CK19" s="53"/>
      <c r="CL19" s="53"/>
      <c r="CM19" s="54"/>
      <c r="CN19" s="55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  <c r="DE19" s="10">
        <f aca="true" t="shared" si="0" ref="DE19:DE78">(CD19-BT19)/BT19*100</f>
        <v>-7.01432687091359</v>
      </c>
    </row>
    <row r="20" spans="1:109" s="6" customFormat="1" ht="15" customHeight="1">
      <c r="A20" s="11" t="s">
        <v>9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10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6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BT21+BT23+BT22</f>
        <v>16175.130000000001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CD21+CD22</f>
        <v>9462.98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  <c r="DE20" s="6">
        <f t="shared" si="0"/>
        <v>-41.49672985626701</v>
      </c>
    </row>
    <row r="21" spans="1:109" s="6" customFormat="1" ht="30" customHeight="1">
      <c r="A21" s="11" t="s">
        <v>12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121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6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156.11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v>265.34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  <c r="DE21" s="6">
        <f t="shared" si="0"/>
        <v>69.96989302414961</v>
      </c>
    </row>
    <row r="22" spans="1:109" s="6" customFormat="1" ht="15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100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6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16019.02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9197.64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  <c r="DE22" s="6">
        <f t="shared" si="0"/>
        <v>-42.583004453455956</v>
      </c>
    </row>
    <row r="23" spans="1:109" s="6" customFormat="1" ht="58.5" customHeight="1">
      <c r="A23" s="11" t="s">
        <v>40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6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58"/>
      <c r="BU23" s="59"/>
      <c r="BV23" s="59"/>
      <c r="BW23" s="59"/>
      <c r="BX23" s="59"/>
      <c r="BY23" s="59"/>
      <c r="BZ23" s="59"/>
      <c r="CA23" s="59"/>
      <c r="CB23" s="59"/>
      <c r="CC23" s="60"/>
      <c r="CD23" s="58"/>
      <c r="CE23" s="59"/>
      <c r="CF23" s="59"/>
      <c r="CG23" s="59"/>
      <c r="CH23" s="59"/>
      <c r="CI23" s="59"/>
      <c r="CJ23" s="59"/>
      <c r="CK23" s="59"/>
      <c r="CL23" s="59"/>
      <c r="CM23" s="60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  <c r="DE23" s="6" t="e">
        <f t="shared" si="0"/>
        <v>#DIV/0!</v>
      </c>
    </row>
    <row r="24" spans="1:109" s="6" customFormat="1" ht="15" customHeight="1">
      <c r="A24" s="11" t="s">
        <v>42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13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6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58"/>
      <c r="BU24" s="59"/>
      <c r="BV24" s="59"/>
      <c r="BW24" s="59"/>
      <c r="BX24" s="59"/>
      <c r="BY24" s="59"/>
      <c r="BZ24" s="59"/>
      <c r="CA24" s="59"/>
      <c r="CB24" s="59"/>
      <c r="CC24" s="60"/>
      <c r="CD24" s="58"/>
      <c r="CE24" s="59"/>
      <c r="CF24" s="59"/>
      <c r="CG24" s="59"/>
      <c r="CH24" s="59"/>
      <c r="CI24" s="59"/>
      <c r="CJ24" s="59"/>
      <c r="CK24" s="59"/>
      <c r="CL24" s="59"/>
      <c r="CM24" s="6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  <c r="DE24" s="6" t="e">
        <f t="shared" si="0"/>
        <v>#DIV/0!</v>
      </c>
    </row>
    <row r="25" spans="1:109" s="6" customFormat="1" ht="15" customHeight="1">
      <c r="A25" s="11" t="s">
        <v>11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22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6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69226.78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68657.68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61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  <c r="DE25" s="6">
        <f t="shared" si="0"/>
        <v>-0.8220807034503206</v>
      </c>
    </row>
    <row r="26" spans="1:108" s="6" customFormat="1" ht="15" customHeight="1">
      <c r="A26" s="11" t="s">
        <v>43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13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6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58"/>
      <c r="BU26" s="59"/>
      <c r="BV26" s="59"/>
      <c r="BW26" s="59"/>
      <c r="BX26" s="59"/>
      <c r="BY26" s="59"/>
      <c r="BZ26" s="59"/>
      <c r="CA26" s="59"/>
      <c r="CB26" s="59"/>
      <c r="CC26" s="60"/>
      <c r="CD26" s="58"/>
      <c r="CE26" s="59"/>
      <c r="CF26" s="59"/>
      <c r="CG26" s="59"/>
      <c r="CH26" s="59"/>
      <c r="CI26" s="59"/>
      <c r="CJ26" s="59"/>
      <c r="CK26" s="59"/>
      <c r="CL26" s="59"/>
      <c r="CM26" s="6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9" s="6" customFormat="1" ht="30" customHeight="1">
      <c r="A27" s="11" t="s">
        <v>15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101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6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f>BT28+BT29+BT30</f>
        <v>10045.31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f>CD28+CD29+CD30</f>
        <v>10631.579999999998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  <c r="DE27" s="6">
        <f t="shared" si="0"/>
        <v>5.8362559244065</v>
      </c>
    </row>
    <row r="28" spans="1:108" s="6" customFormat="1" ht="30" customHeight="1">
      <c r="A28" s="11" t="s">
        <v>44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102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6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58"/>
      <c r="BU28" s="59"/>
      <c r="BV28" s="59"/>
      <c r="BW28" s="59"/>
      <c r="BX28" s="59"/>
      <c r="BY28" s="59"/>
      <c r="BZ28" s="59"/>
      <c r="CA28" s="59"/>
      <c r="CB28" s="59"/>
      <c r="CC28" s="60"/>
      <c r="CD28" s="58"/>
      <c r="CE28" s="59"/>
      <c r="CF28" s="59"/>
      <c r="CG28" s="59"/>
      <c r="CH28" s="59"/>
      <c r="CI28" s="59"/>
      <c r="CJ28" s="59"/>
      <c r="CK28" s="59"/>
      <c r="CL28" s="59"/>
      <c r="CM28" s="6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11" t="s">
        <v>46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45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6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58"/>
      <c r="BU29" s="59"/>
      <c r="BV29" s="59"/>
      <c r="BW29" s="59"/>
      <c r="BX29" s="59"/>
      <c r="BY29" s="59"/>
      <c r="BZ29" s="59"/>
      <c r="CA29" s="59"/>
      <c r="CB29" s="59"/>
      <c r="CC29" s="60"/>
      <c r="CD29" s="58"/>
      <c r="CE29" s="59"/>
      <c r="CF29" s="59"/>
      <c r="CG29" s="59"/>
      <c r="CH29" s="59"/>
      <c r="CI29" s="59"/>
      <c r="CJ29" s="59"/>
      <c r="CK29" s="59"/>
      <c r="CL29" s="59"/>
      <c r="CM29" s="6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9" s="6" customFormat="1" ht="30" customHeight="1">
      <c r="A30" s="11" t="s">
        <v>103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47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6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8">
        <f>SUM(BT31:CC37)</f>
        <v>10045.31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SUM(CD31:CM37)</f>
        <v>10631.579999999998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  <c r="DE30" s="6">
        <f t="shared" si="0"/>
        <v>5.8362559244065</v>
      </c>
    </row>
    <row r="31" spans="1:109" s="6" customFormat="1" ht="13.5">
      <c r="A31" s="11" t="s">
        <v>125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132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6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7471.41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8497.84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  <c r="DE31" s="6">
        <f t="shared" si="0"/>
        <v>13.73810298190034</v>
      </c>
    </row>
    <row r="32" spans="1:109" s="6" customFormat="1" ht="13.5">
      <c r="A32" s="11" t="s">
        <v>126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6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51.29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69.61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  <c r="DE32" s="6">
        <f t="shared" si="0"/>
        <v>35.718463638136086</v>
      </c>
    </row>
    <row r="33" spans="1:109" s="6" customFormat="1" ht="13.5">
      <c r="A33" s="11" t="s">
        <v>127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134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6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605.5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v>239.46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  <c r="DE33" s="6">
        <f t="shared" si="0"/>
        <v>-60.4525185796862</v>
      </c>
    </row>
    <row r="34" spans="1:109" s="6" customFormat="1" ht="13.5">
      <c r="A34" s="11" t="s">
        <v>128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135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6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1352.2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1311.23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  <c r="DE34" s="6">
        <f t="shared" si="0"/>
        <v>-3.029877237095106</v>
      </c>
    </row>
    <row r="35" spans="1:109" s="6" customFormat="1" ht="13.5">
      <c r="A35" s="11" t="s">
        <v>129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136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6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69.06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49.24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  <c r="DE35" s="6">
        <f t="shared" si="0"/>
        <v>-28.69968143643209</v>
      </c>
    </row>
    <row r="36" spans="1:109" s="6" customFormat="1" ht="13.5">
      <c r="A36" s="11" t="s">
        <v>130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137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6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377.2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347.3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  <c r="DE36" s="6">
        <f t="shared" si="0"/>
        <v>-7.9268292682926775</v>
      </c>
    </row>
    <row r="37" spans="1:109" s="6" customFormat="1" ht="13.5">
      <c r="A37" s="11" t="s">
        <v>131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138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6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118.65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116.9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  <c r="DE37" s="6">
        <f t="shared" si="0"/>
        <v>-1.4749262536873156</v>
      </c>
    </row>
    <row r="38" spans="1:108" s="6" customFormat="1" ht="45" customHeight="1">
      <c r="A38" s="11" t="s">
        <v>104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105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6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58"/>
      <c r="BU38" s="59"/>
      <c r="BV38" s="59"/>
      <c r="BW38" s="59"/>
      <c r="BX38" s="59"/>
      <c r="BY38" s="59"/>
      <c r="BZ38" s="59"/>
      <c r="CA38" s="59"/>
      <c r="CB38" s="59"/>
      <c r="CC38" s="60"/>
      <c r="CD38" s="58"/>
      <c r="CE38" s="59"/>
      <c r="CF38" s="59"/>
      <c r="CG38" s="59"/>
      <c r="CH38" s="59"/>
      <c r="CI38" s="59"/>
      <c r="CJ38" s="59"/>
      <c r="CK38" s="59"/>
      <c r="CL38" s="59"/>
      <c r="CM38" s="6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30" customHeight="1">
      <c r="A39" s="11" t="s">
        <v>106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107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6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58"/>
      <c r="BU39" s="59"/>
      <c r="BV39" s="59"/>
      <c r="BW39" s="59"/>
      <c r="BX39" s="59"/>
      <c r="BY39" s="59"/>
      <c r="BZ39" s="59"/>
      <c r="CA39" s="59"/>
      <c r="CB39" s="59"/>
      <c r="CC39" s="60"/>
      <c r="CD39" s="58"/>
      <c r="CE39" s="59"/>
      <c r="CF39" s="59"/>
      <c r="CG39" s="59"/>
      <c r="CH39" s="59"/>
      <c r="CI39" s="59"/>
      <c r="CJ39" s="59"/>
      <c r="CK39" s="59"/>
      <c r="CL39" s="59"/>
      <c r="CM39" s="60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9" s="10" customFormat="1" ht="30" customHeight="1">
      <c r="A40" s="45" t="s">
        <v>48</v>
      </c>
      <c r="B40" s="46"/>
      <c r="C40" s="46"/>
      <c r="D40" s="46"/>
      <c r="E40" s="46"/>
      <c r="F40" s="46"/>
      <c r="G40" s="46"/>
      <c r="H40" s="46"/>
      <c r="I40" s="47"/>
      <c r="J40" s="8"/>
      <c r="K40" s="48" t="s">
        <v>49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9"/>
      <c r="BI40" s="49" t="s">
        <v>6</v>
      </c>
      <c r="BJ40" s="50"/>
      <c r="BK40" s="50"/>
      <c r="BL40" s="50"/>
      <c r="BM40" s="50"/>
      <c r="BN40" s="50"/>
      <c r="BO40" s="50"/>
      <c r="BP40" s="50"/>
      <c r="BQ40" s="50"/>
      <c r="BR40" s="50"/>
      <c r="BS40" s="51"/>
      <c r="BT40" s="52">
        <f>BT41+BT42+BT43+BT44+BT45+BT46+BT47+BT48+BT49+BT50+BT52+BT53</f>
        <v>47924.22</v>
      </c>
      <c r="BU40" s="53"/>
      <c r="BV40" s="53"/>
      <c r="BW40" s="53"/>
      <c r="BX40" s="53"/>
      <c r="BY40" s="53"/>
      <c r="BZ40" s="53"/>
      <c r="CA40" s="53"/>
      <c r="CB40" s="53"/>
      <c r="CC40" s="54"/>
      <c r="CD40" s="52">
        <f>CD41+CD42+CD43+CD44+CD45+CD46+CD47+CD48+CD49+CD50+CD52+CD53</f>
        <v>54807.7</v>
      </c>
      <c r="CE40" s="53"/>
      <c r="CF40" s="53"/>
      <c r="CG40" s="53"/>
      <c r="CH40" s="53"/>
      <c r="CI40" s="53"/>
      <c r="CJ40" s="53"/>
      <c r="CK40" s="53"/>
      <c r="CL40" s="53"/>
      <c r="CM40" s="54"/>
      <c r="CN40" s="55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7"/>
      <c r="DE40" s="10">
        <f t="shared" si="0"/>
        <v>14.363259328998982</v>
      </c>
    </row>
    <row r="41" spans="1:108" s="6" customFormat="1" ht="15" customHeight="1">
      <c r="A41" s="11" t="s">
        <v>50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51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6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58"/>
      <c r="BU41" s="59"/>
      <c r="BV41" s="59"/>
      <c r="BW41" s="59"/>
      <c r="BX41" s="59"/>
      <c r="BY41" s="59"/>
      <c r="BZ41" s="59"/>
      <c r="CA41" s="59"/>
      <c r="CB41" s="59"/>
      <c r="CC41" s="60"/>
      <c r="CD41" s="58"/>
      <c r="CE41" s="59"/>
      <c r="CF41" s="59"/>
      <c r="CG41" s="59"/>
      <c r="CH41" s="59"/>
      <c r="CI41" s="59"/>
      <c r="CJ41" s="59"/>
      <c r="CK41" s="59"/>
      <c r="CL41" s="59"/>
      <c r="CM41" s="60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45" customHeight="1">
      <c r="A42" s="11" t="s">
        <v>52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53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6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58"/>
      <c r="BU42" s="59"/>
      <c r="BV42" s="59"/>
      <c r="BW42" s="59"/>
      <c r="BX42" s="59"/>
      <c r="BY42" s="59"/>
      <c r="BZ42" s="59"/>
      <c r="CA42" s="59"/>
      <c r="CB42" s="59"/>
      <c r="CC42" s="60"/>
      <c r="CD42" s="58"/>
      <c r="CE42" s="59"/>
      <c r="CF42" s="59"/>
      <c r="CG42" s="59"/>
      <c r="CH42" s="59"/>
      <c r="CI42" s="59"/>
      <c r="CJ42" s="59"/>
      <c r="CK42" s="59"/>
      <c r="CL42" s="59"/>
      <c r="CM42" s="60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9" s="6" customFormat="1" ht="15" customHeight="1">
      <c r="A43" s="11" t="s">
        <v>54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55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6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8">
        <v>3585.13</v>
      </c>
      <c r="BU43" s="19"/>
      <c r="BV43" s="19"/>
      <c r="BW43" s="19"/>
      <c r="BX43" s="19"/>
      <c r="BY43" s="19"/>
      <c r="BZ43" s="19"/>
      <c r="CA43" s="19"/>
      <c r="CB43" s="19"/>
      <c r="CC43" s="20"/>
      <c r="CD43" s="18">
        <v>4062.22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  <c r="DE43" s="6">
        <f t="shared" si="0"/>
        <v>13.307467232708428</v>
      </c>
    </row>
    <row r="44" spans="1:109" s="6" customFormat="1" ht="15" customHeight="1">
      <c r="A44" s="11" t="s">
        <v>56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23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6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21044.94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18">
        <v>20545.13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  <c r="DE44" s="6">
        <f t="shared" si="0"/>
        <v>-2.3749651935334466</v>
      </c>
    </row>
    <row r="45" spans="1:108" s="6" customFormat="1" ht="45" customHeight="1">
      <c r="A45" s="11" t="s">
        <v>57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108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6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58"/>
      <c r="BU45" s="59"/>
      <c r="BV45" s="59"/>
      <c r="BW45" s="59"/>
      <c r="BX45" s="59"/>
      <c r="BY45" s="59"/>
      <c r="BZ45" s="59"/>
      <c r="CA45" s="59"/>
      <c r="CB45" s="59"/>
      <c r="CC45" s="60"/>
      <c r="CD45" s="58"/>
      <c r="CE45" s="59"/>
      <c r="CF45" s="59"/>
      <c r="CG45" s="59"/>
      <c r="CH45" s="59"/>
      <c r="CI45" s="59"/>
      <c r="CJ45" s="59"/>
      <c r="CK45" s="59"/>
      <c r="CL45" s="59"/>
      <c r="CM45" s="6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9" s="6" customFormat="1" ht="15" customHeight="1">
      <c r="A46" s="11" t="s">
        <v>58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109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6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18132.31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v>24501.94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  <c r="DE46" s="6">
        <f t="shared" si="0"/>
        <v>35.12861847166741</v>
      </c>
    </row>
    <row r="47" spans="1:109" s="6" customFormat="1" ht="15" customHeight="1">
      <c r="A47" s="11" t="s">
        <v>59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110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6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58"/>
      <c r="BU47" s="59"/>
      <c r="BV47" s="59"/>
      <c r="BW47" s="59"/>
      <c r="BX47" s="59"/>
      <c r="BY47" s="59"/>
      <c r="BZ47" s="59"/>
      <c r="CA47" s="59"/>
      <c r="CB47" s="59"/>
      <c r="CC47" s="60"/>
      <c r="CD47" s="58"/>
      <c r="CE47" s="59"/>
      <c r="CF47" s="59"/>
      <c r="CG47" s="59"/>
      <c r="CH47" s="59"/>
      <c r="CI47" s="59"/>
      <c r="CJ47" s="59"/>
      <c r="CK47" s="59"/>
      <c r="CL47" s="59"/>
      <c r="CM47" s="6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  <c r="DE47" s="6" t="e">
        <f t="shared" si="0"/>
        <v>#DIV/0!</v>
      </c>
    </row>
    <row r="48" spans="1:108" s="6" customFormat="1" ht="15" customHeight="1">
      <c r="A48" s="11" t="s">
        <v>63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24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6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58"/>
      <c r="BU48" s="59"/>
      <c r="BV48" s="59"/>
      <c r="BW48" s="59"/>
      <c r="BX48" s="59"/>
      <c r="BY48" s="59"/>
      <c r="BZ48" s="59"/>
      <c r="CA48" s="59"/>
      <c r="CB48" s="59"/>
      <c r="CC48" s="60"/>
      <c r="CD48" s="58"/>
      <c r="CE48" s="59"/>
      <c r="CF48" s="59"/>
      <c r="CG48" s="59"/>
      <c r="CH48" s="59"/>
      <c r="CI48" s="59"/>
      <c r="CJ48" s="59"/>
      <c r="CK48" s="59"/>
      <c r="CL48" s="59"/>
      <c r="CM48" s="6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9" s="6" customFormat="1" ht="15" customHeight="1">
      <c r="A49" s="11" t="s">
        <v>111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25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6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2692.5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v>3229.07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  <c r="DE49" s="6">
        <f t="shared" si="0"/>
        <v>19.928319405756735</v>
      </c>
    </row>
    <row r="50" spans="1:108" s="6" customFormat="1" ht="72.75" customHeight="1">
      <c r="A50" s="11" t="s">
        <v>112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60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6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18">
        <v>0</v>
      </c>
      <c r="CE50" s="19"/>
      <c r="CF50" s="19"/>
      <c r="CG50" s="19"/>
      <c r="CH50" s="19"/>
      <c r="CI50" s="19"/>
      <c r="CJ50" s="19"/>
      <c r="CK50" s="19"/>
      <c r="CL50" s="19"/>
      <c r="CM50" s="20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30" customHeight="1">
      <c r="A51" s="11" t="s">
        <v>113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61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62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64">
        <v>0</v>
      </c>
      <c r="BU51" s="65"/>
      <c r="BV51" s="65"/>
      <c r="BW51" s="65"/>
      <c r="BX51" s="65"/>
      <c r="BY51" s="65"/>
      <c r="BZ51" s="65"/>
      <c r="CA51" s="65"/>
      <c r="CB51" s="65"/>
      <c r="CC51" s="66"/>
      <c r="CD51" s="64">
        <v>2</v>
      </c>
      <c r="CE51" s="65"/>
      <c r="CF51" s="65"/>
      <c r="CG51" s="65"/>
      <c r="CH51" s="65"/>
      <c r="CI51" s="65"/>
      <c r="CJ51" s="65"/>
      <c r="CK51" s="65"/>
      <c r="CL51" s="65"/>
      <c r="CM51" s="66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111.75" customHeight="1">
      <c r="A52" s="11" t="s">
        <v>114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64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6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64">
        <v>0</v>
      </c>
      <c r="BU52" s="65"/>
      <c r="BV52" s="65"/>
      <c r="BW52" s="65"/>
      <c r="BX52" s="65"/>
      <c r="BY52" s="65"/>
      <c r="BZ52" s="65"/>
      <c r="CA52" s="65"/>
      <c r="CB52" s="65"/>
      <c r="CC52" s="66"/>
      <c r="CD52" s="64">
        <v>0</v>
      </c>
      <c r="CE52" s="65"/>
      <c r="CF52" s="65"/>
      <c r="CG52" s="65"/>
      <c r="CH52" s="65"/>
      <c r="CI52" s="65"/>
      <c r="CJ52" s="65"/>
      <c r="CK52" s="65"/>
      <c r="CL52" s="65"/>
      <c r="CM52" s="66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45.75" customHeight="1">
      <c r="A53" s="11" t="s">
        <v>115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116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6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64">
        <v>2469.34</v>
      </c>
      <c r="BU53" s="65"/>
      <c r="BV53" s="65"/>
      <c r="BW53" s="65"/>
      <c r="BX53" s="65"/>
      <c r="BY53" s="65"/>
      <c r="BZ53" s="65"/>
      <c r="CA53" s="65"/>
      <c r="CB53" s="65"/>
      <c r="CC53" s="66"/>
      <c r="CD53" s="64">
        <v>2469.34</v>
      </c>
      <c r="CE53" s="65"/>
      <c r="CF53" s="65"/>
      <c r="CG53" s="65"/>
      <c r="CH53" s="65"/>
      <c r="CI53" s="65"/>
      <c r="CJ53" s="65"/>
      <c r="CK53" s="65"/>
      <c r="CL53" s="65"/>
      <c r="CM53" s="66"/>
      <c r="CN53" s="21" t="s">
        <v>161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9" s="10" customFormat="1" ht="45" customHeight="1">
      <c r="A54" s="45" t="s">
        <v>16</v>
      </c>
      <c r="B54" s="46"/>
      <c r="C54" s="46"/>
      <c r="D54" s="46"/>
      <c r="E54" s="46"/>
      <c r="F54" s="46"/>
      <c r="G54" s="46"/>
      <c r="H54" s="46"/>
      <c r="I54" s="47"/>
      <c r="J54" s="8"/>
      <c r="K54" s="48" t="s">
        <v>26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9"/>
      <c r="BI54" s="49" t="s">
        <v>6</v>
      </c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67"/>
      <c r="BU54" s="68"/>
      <c r="BV54" s="68"/>
      <c r="BW54" s="68"/>
      <c r="BX54" s="68"/>
      <c r="BY54" s="68"/>
      <c r="BZ54" s="68"/>
      <c r="CA54" s="68"/>
      <c r="CB54" s="68"/>
      <c r="CC54" s="69"/>
      <c r="CD54" s="67"/>
      <c r="CE54" s="68"/>
      <c r="CF54" s="68"/>
      <c r="CG54" s="68"/>
      <c r="CH54" s="68"/>
      <c r="CI54" s="68"/>
      <c r="CJ54" s="68"/>
      <c r="CK54" s="68"/>
      <c r="CL54" s="68"/>
      <c r="CM54" s="69"/>
      <c r="CN54" s="55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7"/>
      <c r="DE54" s="10" t="e">
        <f t="shared" si="0"/>
        <v>#DIV/0!</v>
      </c>
    </row>
    <row r="55" spans="1:109" s="6" customFormat="1" ht="30" customHeight="1">
      <c r="A55" s="11" t="s">
        <v>17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65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6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64">
        <f>BT22+BT24</f>
        <v>16019.02</v>
      </c>
      <c r="BU55" s="65"/>
      <c r="BV55" s="65"/>
      <c r="BW55" s="65"/>
      <c r="BX55" s="65"/>
      <c r="BY55" s="65"/>
      <c r="BZ55" s="65"/>
      <c r="CA55" s="65"/>
      <c r="CB55" s="65"/>
      <c r="CC55" s="66"/>
      <c r="CD55" s="64">
        <f>CD22+CD24</f>
        <v>9197.64</v>
      </c>
      <c r="CE55" s="65"/>
      <c r="CF55" s="65"/>
      <c r="CG55" s="65"/>
      <c r="CH55" s="65"/>
      <c r="CI55" s="65"/>
      <c r="CJ55" s="65"/>
      <c r="CK55" s="65"/>
      <c r="CL55" s="65"/>
      <c r="CM55" s="66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  <c r="DE55" s="6">
        <f t="shared" si="0"/>
        <v>-42.583004453455956</v>
      </c>
    </row>
    <row r="56" spans="1:109" s="10" customFormat="1" ht="45" customHeight="1">
      <c r="A56" s="45" t="s">
        <v>18</v>
      </c>
      <c r="B56" s="46"/>
      <c r="C56" s="46"/>
      <c r="D56" s="46"/>
      <c r="E56" s="46"/>
      <c r="F56" s="46"/>
      <c r="G56" s="46"/>
      <c r="H56" s="46"/>
      <c r="I56" s="47"/>
      <c r="J56" s="8"/>
      <c r="K56" s="48" t="s">
        <v>66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9"/>
      <c r="BI56" s="49" t="s">
        <v>6</v>
      </c>
      <c r="BJ56" s="50"/>
      <c r="BK56" s="50"/>
      <c r="BL56" s="50"/>
      <c r="BM56" s="50"/>
      <c r="BN56" s="50"/>
      <c r="BO56" s="50"/>
      <c r="BP56" s="50"/>
      <c r="BQ56" s="50"/>
      <c r="BR56" s="50"/>
      <c r="BS56" s="51"/>
      <c r="BT56" s="70">
        <v>16149.77</v>
      </c>
      <c r="BU56" s="71"/>
      <c r="BV56" s="71"/>
      <c r="BW56" s="71"/>
      <c r="BX56" s="71"/>
      <c r="BY56" s="71"/>
      <c r="BZ56" s="71"/>
      <c r="CA56" s="71"/>
      <c r="CB56" s="71"/>
      <c r="CC56" s="72"/>
      <c r="CD56" s="70">
        <v>15425.71</v>
      </c>
      <c r="CE56" s="71"/>
      <c r="CF56" s="71"/>
      <c r="CG56" s="71"/>
      <c r="CH56" s="71"/>
      <c r="CI56" s="71"/>
      <c r="CJ56" s="71"/>
      <c r="CK56" s="71"/>
      <c r="CL56" s="71"/>
      <c r="CM56" s="72"/>
      <c r="CN56" s="55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7"/>
      <c r="DE56" s="10">
        <f t="shared" si="0"/>
        <v>-4.483407503636283</v>
      </c>
    </row>
    <row r="57" spans="1:109" s="6" customFormat="1" ht="30" customHeight="1">
      <c r="A57" s="11" t="s">
        <v>8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117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67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64">
        <v>5.9</v>
      </c>
      <c r="BU57" s="65"/>
      <c r="BV57" s="65"/>
      <c r="BW57" s="65"/>
      <c r="BX57" s="65"/>
      <c r="BY57" s="65"/>
      <c r="BZ57" s="65"/>
      <c r="CA57" s="65"/>
      <c r="CB57" s="65"/>
      <c r="CC57" s="66"/>
      <c r="CD57" s="64">
        <v>5.62</v>
      </c>
      <c r="CE57" s="65"/>
      <c r="CF57" s="65"/>
      <c r="CG57" s="65"/>
      <c r="CH57" s="65"/>
      <c r="CI57" s="65"/>
      <c r="CJ57" s="65"/>
      <c r="CK57" s="65"/>
      <c r="CL57" s="65"/>
      <c r="CM57" s="66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  <c r="DE57" s="6">
        <f t="shared" si="0"/>
        <v>-4.74576271186441</v>
      </c>
    </row>
    <row r="58" spans="1:109" s="6" customFormat="1" ht="60" customHeight="1">
      <c r="A58" s="11" t="s">
        <v>48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118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6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73">
        <v>2426.98</v>
      </c>
      <c r="BU58" s="74"/>
      <c r="BV58" s="74"/>
      <c r="BW58" s="74"/>
      <c r="BX58" s="74"/>
      <c r="BY58" s="74"/>
      <c r="BZ58" s="74"/>
      <c r="CA58" s="74"/>
      <c r="CB58" s="74"/>
      <c r="CC58" s="75"/>
      <c r="CD58" s="73">
        <v>2727.34</v>
      </c>
      <c r="CE58" s="74"/>
      <c r="CF58" s="74"/>
      <c r="CG58" s="74"/>
      <c r="CH58" s="74"/>
      <c r="CI58" s="74"/>
      <c r="CJ58" s="74"/>
      <c r="CK58" s="74"/>
      <c r="CL58" s="74"/>
      <c r="CM58" s="75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  <c r="DE58" s="6">
        <f t="shared" si="0"/>
        <v>12.375874543671564</v>
      </c>
    </row>
    <row r="59" spans="1:108" s="6" customFormat="1" ht="57" customHeight="1">
      <c r="A59" s="11" t="s">
        <v>27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69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39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73" t="s">
        <v>39</v>
      </c>
      <c r="BU59" s="74"/>
      <c r="BV59" s="74"/>
      <c r="BW59" s="74"/>
      <c r="BX59" s="74"/>
      <c r="BY59" s="74"/>
      <c r="BZ59" s="74"/>
      <c r="CA59" s="74"/>
      <c r="CB59" s="74"/>
      <c r="CC59" s="75"/>
      <c r="CD59" s="73" t="s">
        <v>39</v>
      </c>
      <c r="CE59" s="74"/>
      <c r="CF59" s="74"/>
      <c r="CG59" s="74"/>
      <c r="CH59" s="74"/>
      <c r="CI59" s="74"/>
      <c r="CJ59" s="74"/>
      <c r="CK59" s="74"/>
      <c r="CL59" s="74"/>
      <c r="CM59" s="75"/>
      <c r="CN59" s="35" t="s">
        <v>39</v>
      </c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9" s="6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70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71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64">
        <v>475</v>
      </c>
      <c r="BU60" s="65"/>
      <c r="BV60" s="65"/>
      <c r="BW60" s="65"/>
      <c r="BX60" s="65"/>
      <c r="BY60" s="65"/>
      <c r="BZ60" s="65"/>
      <c r="CA60" s="65"/>
      <c r="CB60" s="65"/>
      <c r="CC60" s="66"/>
      <c r="CD60" s="64">
        <v>701</v>
      </c>
      <c r="CE60" s="65"/>
      <c r="CF60" s="65"/>
      <c r="CG60" s="65"/>
      <c r="CH60" s="65"/>
      <c r="CI60" s="65"/>
      <c r="CJ60" s="65"/>
      <c r="CK60" s="65"/>
      <c r="CL60" s="65"/>
      <c r="CM60" s="66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  <c r="DE60" s="6">
        <f t="shared" si="0"/>
        <v>47.578947368421055</v>
      </c>
    </row>
    <row r="61" spans="1:109" s="6" customFormat="1" ht="15" customHeight="1">
      <c r="A61" s="11" t="s">
        <v>72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73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74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64">
        <v>362.98</v>
      </c>
      <c r="BU61" s="65"/>
      <c r="BV61" s="65"/>
      <c r="BW61" s="65"/>
      <c r="BX61" s="65"/>
      <c r="BY61" s="65"/>
      <c r="BZ61" s="65"/>
      <c r="CA61" s="65"/>
      <c r="CB61" s="65"/>
      <c r="CC61" s="66"/>
      <c r="CD61" s="64">
        <v>392.53</v>
      </c>
      <c r="CE61" s="65"/>
      <c r="CF61" s="65"/>
      <c r="CG61" s="65"/>
      <c r="CH61" s="65"/>
      <c r="CI61" s="65"/>
      <c r="CJ61" s="65"/>
      <c r="CK61" s="65"/>
      <c r="CL61" s="65"/>
      <c r="CM61" s="66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  <c r="DE61" s="6">
        <f t="shared" si="0"/>
        <v>8.140944404650382</v>
      </c>
    </row>
    <row r="62" spans="1:109" s="6" customFormat="1" ht="30" customHeight="1">
      <c r="A62" s="11" t="s">
        <v>141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143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74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64">
        <v>268</v>
      </c>
      <c r="BU62" s="65"/>
      <c r="BV62" s="65"/>
      <c r="BW62" s="65"/>
      <c r="BX62" s="65"/>
      <c r="BY62" s="65"/>
      <c r="BZ62" s="65"/>
      <c r="CA62" s="65"/>
      <c r="CB62" s="65"/>
      <c r="CC62" s="66"/>
      <c r="CD62" s="64">
        <v>268</v>
      </c>
      <c r="CE62" s="65"/>
      <c r="CF62" s="65"/>
      <c r="CG62" s="65"/>
      <c r="CH62" s="65"/>
      <c r="CI62" s="65"/>
      <c r="CJ62" s="65"/>
      <c r="CK62" s="65"/>
      <c r="CL62" s="65"/>
      <c r="CM62" s="66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  <c r="DE62" s="6">
        <f t="shared" si="0"/>
        <v>0</v>
      </c>
    </row>
    <row r="63" spans="1:109" s="6" customFormat="1" ht="30" customHeight="1">
      <c r="A63" s="11" t="s">
        <v>142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144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74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64">
        <v>94.98</v>
      </c>
      <c r="BU63" s="65"/>
      <c r="BV63" s="65"/>
      <c r="BW63" s="65"/>
      <c r="BX63" s="65"/>
      <c r="BY63" s="65"/>
      <c r="BZ63" s="65"/>
      <c r="CA63" s="65"/>
      <c r="CB63" s="65"/>
      <c r="CC63" s="66"/>
      <c r="CD63" s="64">
        <v>124.53</v>
      </c>
      <c r="CE63" s="65"/>
      <c r="CF63" s="65"/>
      <c r="CG63" s="65"/>
      <c r="CH63" s="65"/>
      <c r="CI63" s="65"/>
      <c r="CJ63" s="65"/>
      <c r="CK63" s="65"/>
      <c r="CL63" s="65"/>
      <c r="CM63" s="66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  <c r="DE63" s="6">
        <f t="shared" si="0"/>
        <v>31.111813013265948</v>
      </c>
    </row>
    <row r="64" spans="1:109" s="6" customFormat="1" ht="30" customHeight="1">
      <c r="A64" s="11" t="s">
        <v>75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76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77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64">
        <f>BT65+BT66+BT67</f>
        <v>148.68</v>
      </c>
      <c r="BU64" s="65"/>
      <c r="BV64" s="65"/>
      <c r="BW64" s="65"/>
      <c r="BX64" s="65"/>
      <c r="BY64" s="65"/>
      <c r="BZ64" s="65"/>
      <c r="CA64" s="65"/>
      <c r="CB64" s="65"/>
      <c r="CC64" s="66"/>
      <c r="CD64" s="64">
        <v>247.16</v>
      </c>
      <c r="CE64" s="65"/>
      <c r="CF64" s="65"/>
      <c r="CG64" s="65"/>
      <c r="CH64" s="65"/>
      <c r="CI64" s="65"/>
      <c r="CJ64" s="65"/>
      <c r="CK64" s="65"/>
      <c r="CL64" s="65"/>
      <c r="CM64" s="66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  <c r="DE64" s="6">
        <f t="shared" si="0"/>
        <v>66.23621199892385</v>
      </c>
    </row>
    <row r="65" spans="1:109" s="6" customFormat="1" ht="38.25" customHeight="1">
      <c r="A65" s="11" t="s">
        <v>145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148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77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64">
        <v>5.89</v>
      </c>
      <c r="BU65" s="65"/>
      <c r="BV65" s="65"/>
      <c r="BW65" s="65"/>
      <c r="BX65" s="65"/>
      <c r="BY65" s="65"/>
      <c r="BZ65" s="65"/>
      <c r="CA65" s="65"/>
      <c r="CB65" s="65"/>
      <c r="CC65" s="66"/>
      <c r="CD65" s="64">
        <v>5.89</v>
      </c>
      <c r="CE65" s="65"/>
      <c r="CF65" s="65"/>
      <c r="CG65" s="65"/>
      <c r="CH65" s="65"/>
      <c r="CI65" s="65"/>
      <c r="CJ65" s="65"/>
      <c r="CK65" s="65"/>
      <c r="CL65" s="65"/>
      <c r="CM65" s="66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  <c r="DE65" s="6">
        <f t="shared" si="0"/>
        <v>0</v>
      </c>
    </row>
    <row r="66" spans="1:109" s="6" customFormat="1" ht="38.25" customHeight="1">
      <c r="A66" s="11" t="s">
        <v>146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150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77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64">
        <v>126.36</v>
      </c>
      <c r="BU66" s="65"/>
      <c r="BV66" s="65"/>
      <c r="BW66" s="65"/>
      <c r="BX66" s="65"/>
      <c r="BY66" s="65"/>
      <c r="BZ66" s="65"/>
      <c r="CA66" s="65"/>
      <c r="CB66" s="65"/>
      <c r="CC66" s="66"/>
      <c r="CD66" s="64">
        <v>213.9</v>
      </c>
      <c r="CE66" s="65"/>
      <c r="CF66" s="65"/>
      <c r="CG66" s="65"/>
      <c r="CH66" s="65"/>
      <c r="CI66" s="65"/>
      <c r="CJ66" s="65"/>
      <c r="CK66" s="65"/>
      <c r="CL66" s="65"/>
      <c r="CM66" s="66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  <c r="DE66" s="6">
        <f>(CD66-BT66)/BT66*100</f>
        <v>69.27825261158596</v>
      </c>
    </row>
    <row r="67" spans="1:109" s="6" customFormat="1" ht="38.25" customHeight="1">
      <c r="A67" s="11" t="s">
        <v>147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149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77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64">
        <v>16.43</v>
      </c>
      <c r="BU67" s="65"/>
      <c r="BV67" s="65"/>
      <c r="BW67" s="65"/>
      <c r="BX67" s="65"/>
      <c r="BY67" s="65"/>
      <c r="BZ67" s="65"/>
      <c r="CA67" s="65"/>
      <c r="CB67" s="65"/>
      <c r="CC67" s="66"/>
      <c r="CD67" s="64">
        <v>27.37</v>
      </c>
      <c r="CE67" s="65"/>
      <c r="CF67" s="65"/>
      <c r="CG67" s="65"/>
      <c r="CH67" s="65"/>
      <c r="CI67" s="65"/>
      <c r="CJ67" s="65"/>
      <c r="CK67" s="65"/>
      <c r="CL67" s="65"/>
      <c r="CM67" s="66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  <c r="DE67" s="6">
        <f>(CD67-BT67)/BT67*100</f>
        <v>66.58551430310409</v>
      </c>
    </row>
    <row r="68" spans="1:109" s="6" customFormat="1" ht="30" customHeight="1">
      <c r="A68" s="11" t="s">
        <v>78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79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77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64">
        <f>BT69+BT70+BT71</f>
        <v>2736.8</v>
      </c>
      <c r="BU68" s="65"/>
      <c r="BV68" s="65"/>
      <c r="BW68" s="65"/>
      <c r="BX68" s="65"/>
      <c r="BY68" s="65"/>
      <c r="BZ68" s="65"/>
      <c r="CA68" s="65"/>
      <c r="CB68" s="65"/>
      <c r="CC68" s="66"/>
      <c r="CD68" s="64">
        <v>2901.4</v>
      </c>
      <c r="CE68" s="65"/>
      <c r="CF68" s="65"/>
      <c r="CG68" s="65"/>
      <c r="CH68" s="65"/>
      <c r="CI68" s="65"/>
      <c r="CJ68" s="65"/>
      <c r="CK68" s="65"/>
      <c r="CL68" s="65"/>
      <c r="CM68" s="66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  <c r="DE68" s="6">
        <f t="shared" si="0"/>
        <v>6.014323297281493</v>
      </c>
    </row>
    <row r="69" spans="1:109" s="6" customFormat="1" ht="30" customHeight="1">
      <c r="A69" s="11" t="s">
        <v>151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154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77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64">
        <v>1042.4</v>
      </c>
      <c r="BU69" s="65"/>
      <c r="BV69" s="65"/>
      <c r="BW69" s="65"/>
      <c r="BX69" s="65"/>
      <c r="BY69" s="65"/>
      <c r="BZ69" s="65"/>
      <c r="CA69" s="65"/>
      <c r="CB69" s="65"/>
      <c r="CC69" s="66"/>
      <c r="CD69" s="64">
        <f>1023.2+19.2</f>
        <v>1042.4</v>
      </c>
      <c r="CE69" s="65"/>
      <c r="CF69" s="65"/>
      <c r="CG69" s="65"/>
      <c r="CH69" s="65"/>
      <c r="CI69" s="65"/>
      <c r="CJ69" s="65"/>
      <c r="CK69" s="65"/>
      <c r="CL69" s="65"/>
      <c r="CM69" s="66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  <c r="DE69" s="6">
        <f t="shared" si="0"/>
        <v>0</v>
      </c>
    </row>
    <row r="70" spans="1:109" s="6" customFormat="1" ht="30" customHeight="1">
      <c r="A70" s="11" t="s">
        <v>152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155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77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64">
        <v>1694.4</v>
      </c>
      <c r="BU70" s="65"/>
      <c r="BV70" s="65"/>
      <c r="BW70" s="65"/>
      <c r="BX70" s="65"/>
      <c r="BY70" s="65"/>
      <c r="BZ70" s="65"/>
      <c r="CA70" s="65"/>
      <c r="CB70" s="65"/>
      <c r="CC70" s="66"/>
      <c r="CD70" s="64">
        <v>1859</v>
      </c>
      <c r="CE70" s="65"/>
      <c r="CF70" s="65"/>
      <c r="CG70" s="65"/>
      <c r="CH70" s="65"/>
      <c r="CI70" s="65"/>
      <c r="CJ70" s="65"/>
      <c r="CK70" s="65"/>
      <c r="CL70" s="65"/>
      <c r="CM70" s="66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  <c r="DE70" s="6">
        <f>(CD70-BT70)/BT70*100</f>
        <v>9.714353163361658</v>
      </c>
    </row>
    <row r="71" spans="1:109" s="6" customFormat="1" ht="30" customHeight="1">
      <c r="A71" s="11" t="s">
        <v>153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156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77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64">
        <v>0</v>
      </c>
      <c r="BU71" s="65"/>
      <c r="BV71" s="65"/>
      <c r="BW71" s="65"/>
      <c r="BX71" s="65"/>
      <c r="BY71" s="65"/>
      <c r="BZ71" s="65"/>
      <c r="CA71" s="65"/>
      <c r="CB71" s="65"/>
      <c r="CC71" s="66"/>
      <c r="CD71" s="64">
        <v>0</v>
      </c>
      <c r="CE71" s="65"/>
      <c r="CF71" s="65"/>
      <c r="CG71" s="65"/>
      <c r="CH71" s="65"/>
      <c r="CI71" s="65"/>
      <c r="CJ71" s="65"/>
      <c r="CK71" s="65"/>
      <c r="CL71" s="65"/>
      <c r="CM71" s="66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  <c r="DE71" s="6" t="e">
        <f>(CD71-BT71)/BT71*100</f>
        <v>#DIV/0!</v>
      </c>
    </row>
    <row r="72" spans="1:109" s="6" customFormat="1" ht="15" customHeight="1">
      <c r="A72" s="11" t="s">
        <v>80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81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82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64">
        <f>BT73+BT74+BT75</f>
        <v>45.287000000000006</v>
      </c>
      <c r="BU72" s="65"/>
      <c r="BV72" s="65"/>
      <c r="BW72" s="65"/>
      <c r="BX72" s="65"/>
      <c r="BY72" s="65"/>
      <c r="BZ72" s="65"/>
      <c r="CA72" s="65"/>
      <c r="CB72" s="65"/>
      <c r="CC72" s="66"/>
      <c r="CD72" s="64">
        <v>74.36</v>
      </c>
      <c r="CE72" s="65"/>
      <c r="CF72" s="65"/>
      <c r="CG72" s="65"/>
      <c r="CH72" s="65"/>
      <c r="CI72" s="65"/>
      <c r="CJ72" s="65"/>
      <c r="CK72" s="65"/>
      <c r="CL72" s="65"/>
      <c r="CM72" s="66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  <c r="DE72" s="6">
        <f t="shared" si="0"/>
        <v>64.1972309934418</v>
      </c>
    </row>
    <row r="73" spans="1:109" s="6" customFormat="1" ht="30" customHeight="1">
      <c r="A73" s="11" t="s">
        <v>157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83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82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64">
        <v>3.1</v>
      </c>
      <c r="BU73" s="65"/>
      <c r="BV73" s="65"/>
      <c r="BW73" s="65"/>
      <c r="BX73" s="65"/>
      <c r="BY73" s="65"/>
      <c r="BZ73" s="65"/>
      <c r="CA73" s="65"/>
      <c r="CB73" s="65"/>
      <c r="CC73" s="66"/>
      <c r="CD73" s="64">
        <v>3.1</v>
      </c>
      <c r="CE73" s="65"/>
      <c r="CF73" s="65"/>
      <c r="CG73" s="65"/>
      <c r="CH73" s="65"/>
      <c r="CI73" s="65"/>
      <c r="CJ73" s="65"/>
      <c r="CK73" s="65"/>
      <c r="CL73" s="65"/>
      <c r="CM73" s="66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  <c r="DE73" s="6">
        <f t="shared" si="0"/>
        <v>0</v>
      </c>
    </row>
    <row r="74" spans="1:109" s="6" customFormat="1" ht="30" customHeight="1">
      <c r="A74" s="11" t="s">
        <v>158</v>
      </c>
      <c r="B74" s="12"/>
      <c r="C74" s="12"/>
      <c r="D74" s="12"/>
      <c r="E74" s="12"/>
      <c r="F74" s="12"/>
      <c r="G74" s="12"/>
      <c r="H74" s="12"/>
      <c r="I74" s="13"/>
      <c r="J74" s="5"/>
      <c r="K74" s="14" t="s">
        <v>83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15" t="s">
        <v>82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64">
        <v>36.103</v>
      </c>
      <c r="BU74" s="65"/>
      <c r="BV74" s="65"/>
      <c r="BW74" s="65"/>
      <c r="BX74" s="65"/>
      <c r="BY74" s="65"/>
      <c r="BZ74" s="65"/>
      <c r="CA74" s="65"/>
      <c r="CB74" s="65"/>
      <c r="CC74" s="66"/>
      <c r="CD74" s="64">
        <v>61.13</v>
      </c>
      <c r="CE74" s="65"/>
      <c r="CF74" s="65"/>
      <c r="CG74" s="65"/>
      <c r="CH74" s="65"/>
      <c r="CI74" s="65"/>
      <c r="CJ74" s="65"/>
      <c r="CK74" s="65"/>
      <c r="CL74" s="65"/>
      <c r="CM74" s="66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  <c r="DE74" s="6">
        <f>(CD74-BT74)/BT74*100</f>
        <v>69.3211090491095</v>
      </c>
    </row>
    <row r="75" spans="1:109" s="6" customFormat="1" ht="30" customHeight="1">
      <c r="A75" s="11" t="s">
        <v>159</v>
      </c>
      <c r="B75" s="12"/>
      <c r="C75" s="12"/>
      <c r="D75" s="12"/>
      <c r="E75" s="12"/>
      <c r="F75" s="12"/>
      <c r="G75" s="12"/>
      <c r="H75" s="12"/>
      <c r="I75" s="13"/>
      <c r="J75" s="5"/>
      <c r="K75" s="14" t="s">
        <v>83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"/>
      <c r="BI75" s="15" t="s">
        <v>82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64">
        <v>6.084</v>
      </c>
      <c r="BU75" s="65"/>
      <c r="BV75" s="65"/>
      <c r="BW75" s="65"/>
      <c r="BX75" s="65"/>
      <c r="BY75" s="65"/>
      <c r="BZ75" s="65"/>
      <c r="CA75" s="65"/>
      <c r="CB75" s="65"/>
      <c r="CC75" s="66"/>
      <c r="CD75" s="64">
        <v>10.14</v>
      </c>
      <c r="CE75" s="65"/>
      <c r="CF75" s="65"/>
      <c r="CG75" s="65"/>
      <c r="CH75" s="65"/>
      <c r="CI75" s="65"/>
      <c r="CJ75" s="65"/>
      <c r="CK75" s="65"/>
      <c r="CL75" s="65"/>
      <c r="CM75" s="66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  <c r="DE75" s="6">
        <f>(CD75-BT75)/BT75*100</f>
        <v>66.66666666666669</v>
      </c>
    </row>
    <row r="76" spans="1:109" s="6" customFormat="1" ht="15" customHeight="1">
      <c r="A76" s="11" t="s">
        <v>84</v>
      </c>
      <c r="B76" s="12"/>
      <c r="C76" s="12"/>
      <c r="D76" s="12"/>
      <c r="E76" s="12"/>
      <c r="F76" s="12"/>
      <c r="G76" s="12"/>
      <c r="H76" s="12"/>
      <c r="I76" s="13"/>
      <c r="J76" s="5"/>
      <c r="K76" s="14" t="s">
        <v>85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"/>
      <c r="BI76" s="15" t="s">
        <v>68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76">
        <f>(BT74+BT75)/(BT74+BT73+BT75)</f>
        <v>0.9315476847660474</v>
      </c>
      <c r="BU76" s="77"/>
      <c r="BV76" s="77"/>
      <c r="BW76" s="77"/>
      <c r="BX76" s="77"/>
      <c r="BY76" s="77"/>
      <c r="BZ76" s="77"/>
      <c r="CA76" s="77"/>
      <c r="CB76" s="77"/>
      <c r="CC76" s="78"/>
      <c r="CD76" s="76">
        <f>(CD74+CD75)/(CD74+CD73+CD75)</f>
        <v>0.9583165254807047</v>
      </c>
      <c r="CE76" s="77"/>
      <c r="CF76" s="77"/>
      <c r="CG76" s="77"/>
      <c r="CH76" s="77"/>
      <c r="CI76" s="77"/>
      <c r="CJ76" s="77"/>
      <c r="CK76" s="77"/>
      <c r="CL76" s="77"/>
      <c r="CM76" s="78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  <c r="DE76" s="6">
        <f t="shared" si="0"/>
        <v>2.8735878100947745</v>
      </c>
    </row>
    <row r="77" spans="1:109" s="6" customFormat="1" ht="30" customHeight="1">
      <c r="A77" s="11" t="s">
        <v>86</v>
      </c>
      <c r="B77" s="12"/>
      <c r="C77" s="12"/>
      <c r="D77" s="12"/>
      <c r="E77" s="12"/>
      <c r="F77" s="12"/>
      <c r="G77" s="12"/>
      <c r="H77" s="12"/>
      <c r="I77" s="13"/>
      <c r="J77" s="5"/>
      <c r="K77" s="14" t="s">
        <v>87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"/>
      <c r="BI77" s="15" t="s">
        <v>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73">
        <v>0</v>
      </c>
      <c r="BU77" s="74"/>
      <c r="BV77" s="74"/>
      <c r="BW77" s="74"/>
      <c r="BX77" s="74"/>
      <c r="BY77" s="74"/>
      <c r="BZ77" s="74"/>
      <c r="CA77" s="74"/>
      <c r="CB77" s="74"/>
      <c r="CC77" s="75"/>
      <c r="CD77" s="73">
        <v>0</v>
      </c>
      <c r="CE77" s="74"/>
      <c r="CF77" s="74"/>
      <c r="CG77" s="74"/>
      <c r="CH77" s="74"/>
      <c r="CI77" s="74"/>
      <c r="CJ77" s="74"/>
      <c r="CK77" s="74"/>
      <c r="CL77" s="74"/>
      <c r="CM77" s="75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  <c r="DE77" s="6" t="e">
        <f>(CD77-BT77)/BT77*100</f>
        <v>#DIV/0!</v>
      </c>
    </row>
    <row r="78" spans="1:109" s="6" customFormat="1" ht="30" customHeight="1">
      <c r="A78" s="11" t="s">
        <v>88</v>
      </c>
      <c r="B78" s="12"/>
      <c r="C78" s="12"/>
      <c r="D78" s="12"/>
      <c r="E78" s="12"/>
      <c r="F78" s="12"/>
      <c r="G78" s="12"/>
      <c r="H78" s="12"/>
      <c r="I78" s="13"/>
      <c r="J78" s="5"/>
      <c r="K78" s="14" t="s">
        <v>89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7"/>
      <c r="BI78" s="15" t="s">
        <v>6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73">
        <v>0</v>
      </c>
      <c r="BU78" s="74"/>
      <c r="BV78" s="74"/>
      <c r="BW78" s="74"/>
      <c r="BX78" s="74"/>
      <c r="BY78" s="74"/>
      <c r="BZ78" s="74"/>
      <c r="CA78" s="74"/>
      <c r="CB78" s="74"/>
      <c r="CC78" s="75"/>
      <c r="CD78" s="73">
        <v>0</v>
      </c>
      <c r="CE78" s="74"/>
      <c r="CF78" s="74"/>
      <c r="CG78" s="74"/>
      <c r="CH78" s="74"/>
      <c r="CI78" s="74"/>
      <c r="CJ78" s="74"/>
      <c r="CK78" s="74"/>
      <c r="CL78" s="74"/>
      <c r="CM78" s="75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  <c r="DE78" s="6" t="e">
        <f t="shared" si="0"/>
        <v>#DIV/0!</v>
      </c>
    </row>
    <row r="79" spans="1:108" s="6" customFormat="1" ht="45" customHeight="1">
      <c r="A79" s="11" t="s">
        <v>90</v>
      </c>
      <c r="B79" s="12"/>
      <c r="C79" s="12"/>
      <c r="D79" s="12"/>
      <c r="E79" s="12"/>
      <c r="F79" s="12"/>
      <c r="G79" s="12"/>
      <c r="H79" s="12"/>
      <c r="I79" s="13"/>
      <c r="J79" s="5"/>
      <c r="K79" s="14" t="s">
        <v>91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7"/>
      <c r="BI79" s="15" t="s">
        <v>68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73" t="s">
        <v>160</v>
      </c>
      <c r="BU79" s="74"/>
      <c r="BV79" s="74"/>
      <c r="BW79" s="74"/>
      <c r="BX79" s="74"/>
      <c r="BY79" s="74"/>
      <c r="BZ79" s="74"/>
      <c r="CA79" s="74"/>
      <c r="CB79" s="74"/>
      <c r="CC79" s="75"/>
      <c r="CD79" s="73" t="s">
        <v>39</v>
      </c>
      <c r="CE79" s="74"/>
      <c r="CF79" s="74"/>
      <c r="CG79" s="74"/>
      <c r="CH79" s="74"/>
      <c r="CI79" s="74"/>
      <c r="CJ79" s="74"/>
      <c r="CK79" s="74"/>
      <c r="CL79" s="74"/>
      <c r="CM79" s="75"/>
      <c r="CN79" s="35" t="s">
        <v>39</v>
      </c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1" s="1" customFormat="1" ht="12.75">
      <c r="G81" s="1" t="s">
        <v>19</v>
      </c>
    </row>
    <row r="82" spans="1:108" s="1" customFormat="1" ht="68.25" customHeight="1">
      <c r="A82" s="79" t="s">
        <v>92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</row>
    <row r="83" spans="1:108" s="1" customFormat="1" ht="25.5" customHeight="1">
      <c r="A83" s="79" t="s">
        <v>93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</row>
    <row r="84" spans="1:108" s="1" customFormat="1" ht="25.5" customHeight="1">
      <c r="A84" s="79" t="s">
        <v>119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</row>
    <row r="85" spans="1:108" s="1" customFormat="1" ht="25.5" customHeight="1">
      <c r="A85" s="79" t="s">
        <v>94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</row>
    <row r="86" spans="1:108" s="1" customFormat="1" ht="25.5" customHeight="1">
      <c r="A86" s="79" t="s">
        <v>95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</row>
    <row r="87" ht="3" customHeight="1"/>
  </sheetData>
  <sheetProtection/>
  <mergeCells count="400"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67:I67"/>
    <mergeCell ref="K67:BG67"/>
    <mergeCell ref="BI67:BS67"/>
    <mergeCell ref="BT67:CC67"/>
    <mergeCell ref="CD67:CM67"/>
    <mergeCell ref="CN67:DD67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  <mergeCell ref="A53:I53"/>
    <mergeCell ref="K53:BG53"/>
    <mergeCell ref="BI53:BS53"/>
    <mergeCell ref="BT53:CC53"/>
    <mergeCell ref="BI48:BS48"/>
    <mergeCell ref="BT48:CC48"/>
    <mergeCell ref="A50:I50"/>
    <mergeCell ref="K50:BG50"/>
    <mergeCell ref="BI50:BS50"/>
    <mergeCell ref="BT50:CC50"/>
    <mergeCell ref="CD46:CM46"/>
    <mergeCell ref="CN46:DD46"/>
    <mergeCell ref="CD47:CM47"/>
    <mergeCell ref="CN47:DD47"/>
    <mergeCell ref="CD53:CM53"/>
    <mergeCell ref="CN53:DD53"/>
    <mergeCell ref="CD48:CM48"/>
    <mergeCell ref="CN48:DD48"/>
    <mergeCell ref="CD49:CM49"/>
    <mergeCell ref="CN49:DD49"/>
    <mergeCell ref="A47:I47"/>
    <mergeCell ref="K47:BG47"/>
    <mergeCell ref="BI47:BS47"/>
    <mergeCell ref="BT47:CC47"/>
    <mergeCell ref="A48:I48"/>
    <mergeCell ref="K48:BG48"/>
    <mergeCell ref="A38:I38"/>
    <mergeCell ref="K38:BG38"/>
    <mergeCell ref="A46:I46"/>
    <mergeCell ref="K46:BG46"/>
    <mergeCell ref="BI46:BS46"/>
    <mergeCell ref="BT46:CC46"/>
    <mergeCell ref="A39:I39"/>
    <mergeCell ref="K39:BG39"/>
    <mergeCell ref="BI39:BS39"/>
    <mergeCell ref="BT39:CC39"/>
    <mergeCell ref="CD39:CM39"/>
    <mergeCell ref="CN39:DD39"/>
    <mergeCell ref="A84:DD84"/>
    <mergeCell ref="A85:DD85"/>
    <mergeCell ref="A82:DD82"/>
    <mergeCell ref="A83:DD83"/>
    <mergeCell ref="A79:I79"/>
    <mergeCell ref="K79:BG79"/>
    <mergeCell ref="BI79:BS79"/>
    <mergeCell ref="BT79:CC79"/>
    <mergeCell ref="A86:DD86"/>
    <mergeCell ref="K27:BG27"/>
    <mergeCell ref="A28:I28"/>
    <mergeCell ref="K28:BG28"/>
    <mergeCell ref="BI28:BS28"/>
    <mergeCell ref="BT28:CC28"/>
    <mergeCell ref="CD28:CM28"/>
    <mergeCell ref="CN28:DD28"/>
    <mergeCell ref="CD79:CM79"/>
    <mergeCell ref="CN79:DD79"/>
    <mergeCell ref="A77:I77"/>
    <mergeCell ref="K77:BG77"/>
    <mergeCell ref="A78:I78"/>
    <mergeCell ref="K78:BG78"/>
    <mergeCell ref="BI78:BS78"/>
    <mergeCell ref="BT78:CC78"/>
    <mergeCell ref="BI77:BS77"/>
    <mergeCell ref="BT77:CC77"/>
    <mergeCell ref="CD73:CM73"/>
    <mergeCell ref="CN73:DD73"/>
    <mergeCell ref="CD76:CM76"/>
    <mergeCell ref="CN76:DD76"/>
    <mergeCell ref="CD78:CM78"/>
    <mergeCell ref="CN78:DD78"/>
    <mergeCell ref="A73:I73"/>
    <mergeCell ref="K73:BG73"/>
    <mergeCell ref="BI73:BS73"/>
    <mergeCell ref="BT73:CC73"/>
    <mergeCell ref="CD77:CM77"/>
    <mergeCell ref="CN77:DD77"/>
    <mergeCell ref="A76:I76"/>
    <mergeCell ref="K76:BG76"/>
    <mergeCell ref="BI76:BS76"/>
    <mergeCell ref="BT76:CC76"/>
    <mergeCell ref="A69:I69"/>
    <mergeCell ref="K69:BG69"/>
    <mergeCell ref="A72:I72"/>
    <mergeCell ref="K72:BG72"/>
    <mergeCell ref="BI72:BS72"/>
    <mergeCell ref="BT72:CC72"/>
    <mergeCell ref="BI69:BS69"/>
    <mergeCell ref="BT69:CC69"/>
    <mergeCell ref="A70:I70"/>
    <mergeCell ref="K70:BG70"/>
    <mergeCell ref="CD65:CM65"/>
    <mergeCell ref="CN65:DD65"/>
    <mergeCell ref="CD68:CM68"/>
    <mergeCell ref="CN68:DD68"/>
    <mergeCell ref="CD72:CM72"/>
    <mergeCell ref="CN72:DD72"/>
    <mergeCell ref="A65:I65"/>
    <mergeCell ref="K65:BG65"/>
    <mergeCell ref="BI65:BS65"/>
    <mergeCell ref="BT65:CC65"/>
    <mergeCell ref="CD69:CM69"/>
    <mergeCell ref="CN69:DD69"/>
    <mergeCell ref="A68:I68"/>
    <mergeCell ref="K68:BG68"/>
    <mergeCell ref="BI68:BS68"/>
    <mergeCell ref="BT68:CC68"/>
    <mergeCell ref="A62:I62"/>
    <mergeCell ref="K62:BG62"/>
    <mergeCell ref="A64:I64"/>
    <mergeCell ref="K64:BG64"/>
    <mergeCell ref="BI64:BS64"/>
    <mergeCell ref="BT64:CC64"/>
    <mergeCell ref="BI62:BS62"/>
    <mergeCell ref="BT62:CC62"/>
    <mergeCell ref="A63:I63"/>
    <mergeCell ref="K63:BG63"/>
    <mergeCell ref="CD60:CM60"/>
    <mergeCell ref="CN60:DD60"/>
    <mergeCell ref="CD61:CM61"/>
    <mergeCell ref="CN61:DD61"/>
    <mergeCell ref="CD64:CM64"/>
    <mergeCell ref="CN64:DD64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CD54:CM54"/>
    <mergeCell ref="CN54:DD54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2:CM42"/>
    <mergeCell ref="CN42:DD42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0:CM40"/>
    <mergeCell ref="CN40:DD40"/>
    <mergeCell ref="BI38:BS38"/>
    <mergeCell ref="BT38:CC38"/>
    <mergeCell ref="CD29:CM29"/>
    <mergeCell ref="CN29:DD29"/>
    <mergeCell ref="CD30:CM30"/>
    <mergeCell ref="CN30:DD30"/>
    <mergeCell ref="CD38:CM38"/>
    <mergeCell ref="CN38:DD38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</mergeCells>
  <printOptions/>
  <pageMargins left="0.3937007874015748" right="0.31496062992125984" top="0.3937007874015748" bottom="0.3937007874015748" header="0.1968503937007874" footer="0.1968503937007874"/>
  <pageSetup fitToHeight="4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Рязанова А.В.</cp:lastModifiedBy>
  <cp:lastPrinted>2021-03-24T03:26:49Z</cp:lastPrinted>
  <dcterms:created xsi:type="dcterms:W3CDTF">2010-05-19T10:50:44Z</dcterms:created>
  <dcterms:modified xsi:type="dcterms:W3CDTF">2023-04-10T07:34:46Z</dcterms:modified>
  <cp:category/>
  <cp:version/>
  <cp:contentType/>
  <cp:contentStatus/>
</cp:coreProperties>
</file>