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4" yWindow="4092" windowWidth="19176" windowHeight="4596" tabRatio="874" firstSheet="1" activeTab="6"/>
  </bookViews>
  <sheets>
    <sheet name="Выбор субъекта РФ" sheetId="1" state="veryHidden" r:id="rId1"/>
    <sheet name="Титульный" sheetId="2" r:id="rId2"/>
    <sheet name="Затраты" sheetId="3" r:id="rId3"/>
    <sheet name="sheet_costs_2" sheetId="4" state="veryHidden" r:id="rId4"/>
    <sheet name="sheet_costs_3" sheetId="5" state="veryHidden" r:id="rId5"/>
    <sheet name="Активы" sheetId="6" state="veryHidden" r:id="rId6"/>
    <sheet name="Ссылки на публикации" sheetId="7" r:id="rId7"/>
    <sheet name="AllSheetsInThisWorkbook" sheetId="8" state="veryHidden" r:id="rId8"/>
    <sheet name="et_union" sheetId="9" state="veryHidden" r:id="rId9"/>
    <sheet name="TEHSHEET" sheetId="10" state="veryHidden" r:id="rId10"/>
    <sheet name="REESTR_ORG" sheetId="11" state="veryHidden" r:id="rId11"/>
    <sheet name="REESTR_FILTERED" sheetId="12" state="veryHidden" r:id="rId12"/>
    <sheet name="REESTR_MO" sheetId="13" state="veryHidden" r:id="rId13"/>
    <sheet name="modHyp" sheetId="14" state="veryHidden" r:id="rId14"/>
    <sheet name="modChange" sheetId="15" state="veryHidden" r:id="rId15"/>
    <sheet name="modfrmReestr" sheetId="16" state="veryHidden" r:id="rId16"/>
    <sheet name="modPROV" sheetId="17" state="veryHidden" r:id="rId17"/>
    <sheet name="modCommandButton" sheetId="18" state="veryHidden" r:id="rId18"/>
    <sheet name="modTitleSheetHeaders" sheetId="19" state="veryHidden" r:id="rId19"/>
    <sheet name="modServiceModule" sheetId="20" state="veryHidden" r:id="rId20"/>
    <sheet name="modClassifierValidate" sheetId="21" state="veryHidden" r:id="rId21"/>
    <sheet name="modWindowClipboard" sheetId="22" state="veryHidden" r:id="rId22"/>
    <sheet name="modInfo" sheetId="23" state="veryHidden" r:id="rId23"/>
    <sheet name="modfrmDateChoose" sheetId="24" state="veryHidden" r:id="rId24"/>
    <sheet name="modReestr" sheetId="25" state="veryHidden" r:id="rId25"/>
    <sheet name="modDblClick" sheetId="26" state="veryHidden" r:id="rId26"/>
    <sheet name="modUpdTemplMain" sheetId="27" state="veryHidden" r:id="rId27"/>
    <sheet name="Паспорт" sheetId="28" state="veryHidden" r:id="rId28"/>
  </sheets>
  <definedNames>
    <definedName name="activity">'Титульный'!$F$23</definedName>
    <definedName name="activity_zag">'Титульный'!$E$23</definedName>
    <definedName name="add_HYPERLINK_range">'et_union'!$4:$4</definedName>
    <definedName name="anscount" hidden="1">1</definedName>
    <definedName name="change_sheet_active">'Активы'!$H$19:$I$39</definedName>
    <definedName name="change_sheet_costs_1">'Затраты'!$H$19:$I$41</definedName>
    <definedName name="change_sheet_costs_2">'sheet_costs_2'!$H$19:$I$37</definedName>
    <definedName name="change_sheet_costs_3">'sheet_costs_3'!$H$19:$I$39</definedName>
    <definedName name="change_sheet_costs_3_dop">'sheet_costs_3'!$H$44:$H$45</definedName>
    <definedName name="change_sheet_costs_3_dop2">'sheet_costs_3'!$H$40:$I$42</definedName>
    <definedName name="checkBC_node_1">'Затраты'!$J$19:$J$41</definedName>
    <definedName name="checkBC_node_2">'sheet_costs_2'!$J$19:$J$37</definedName>
    <definedName name="checkBC_node_3">'sheet_costs_3'!$J$19:$J$46</definedName>
    <definedName name="checkBC_node_4">'sheet_costs_3'!$H$47</definedName>
    <definedName name="checkBC_node_5">'Активы'!$J$19:$J$39</definedName>
    <definedName name="checkCell_1">'Затраты'!$H$19:$J$41</definedName>
    <definedName name="checkCell_2">'sheet_costs_2'!$H$19:$J$37</definedName>
    <definedName name="checkCell_3">'sheet_costs_3'!$H$19:$J$46</definedName>
    <definedName name="checkCell_4">'sheet_costs_3'!$H$47</definedName>
    <definedName name="checkCell_5">'Активы'!$H$19:$J$39</definedName>
    <definedName name="checkCell_6">'Ссылки на публикации'!$E$21:$K$30</definedName>
    <definedName name="codeTemplate">#REF!</definedName>
    <definedName name="Date_approval_FST">'Титульный'!$F$31</definedName>
    <definedName name="Date_approval_REG">'Титульный'!$F$36</definedName>
    <definedName name="Date_of_posting_inf">'Ссылки на публикации'!$H$21:$H$29</definedName>
    <definedName name="Date_of_publication">'Ссылки на публикации'!$J$21:$J$29</definedName>
    <definedName name="DAY">'TEHSHEET'!$G$2:$G$32</definedName>
    <definedName name="deleteForExceptions">'et_union'!$I$4:$J$4</definedName>
    <definedName name="deleteNotForExceptions">'et_union'!$H$4</definedName>
    <definedName name="details_of_org">'Титульный'!$F$40:$F$41,'Титульный'!$F$44:$F$45,'Титульный'!$F$48:$F$49,'Титульный'!$F$52:$F$55</definedName>
    <definedName name="edit_method_returns_pub">'et_union'!$12:$16</definedName>
    <definedName name="edit_method_returns_title">'et_union'!$21:$29</definedName>
    <definedName name="fil">'Титульный'!$F$18</definedName>
    <definedName name="fil_flag">'Титульный'!$F$12</definedName>
    <definedName name="god">'Титульный'!$F$10</definedName>
    <definedName name="inn">'Титульный'!$F$20</definedName>
    <definedName name="inn_zag">'Титульный'!$E$20</definedName>
    <definedName name="kind_of_NDS">'TEHSHEET'!$I$2:$I$4</definedName>
    <definedName name="kind_of_publication">'TEHSHEET'!$S$3:$S$4</definedName>
    <definedName name="kind_of_the_method_of_tariff_setting">'TEHSHEET'!$J$3:$J$5</definedName>
    <definedName name="kpp">'Титульный'!$F$21</definedName>
    <definedName name="kpp_zag">'Титульный'!$E$21</definedName>
    <definedName name="LastUpdateDate_ReestrOrg">'Титульный'!$E$15</definedName>
    <definedName name="LIST_MR_MO_OKTMO">'REESTR_MO'!$A$2:$C$2</definedName>
    <definedName name="LIST_ORG_EE">'REESTR_ORG'!$A$2:$H$58</definedName>
    <definedName name="logic">'TEHSHEET'!$A$2:$A$3</definedName>
    <definedName name="method_returns_pub">'Ссылки на публикации'!$E$25:$K$29</definedName>
    <definedName name="method_returns_title">'Титульный'!$E$29:$F$37</definedName>
    <definedName name="MO_LIST_2">'REESTR_MO'!$B$2:$B$2</definedName>
    <definedName name="money">'TEHSHEET'!$C$2:$C$3</definedName>
    <definedName name="MONTH">'TEHSHEET'!$E$2:$E$13</definedName>
    <definedName name="MONTH_CH">'TEHSHEET'!$D$2:$D$13</definedName>
    <definedName name="MONTH_RP">'TEHSHEET'!$F$2:$F$13</definedName>
    <definedName name="MR_LIST">'REESTR_MO'!$D$2:$D$2</definedName>
    <definedName name="name_RO_for_factor">'Титульный'!$F$35</definedName>
    <definedName name="name_RO_for_rate">'Титульный'!$F$30</definedName>
    <definedName name="name_source_act">'Ссылки на публикации'!$G$26</definedName>
    <definedName name="name_source_str">'Ссылки на публикации'!$G$21</definedName>
    <definedName name="NDS">'Титульный'!$F$25</definedName>
    <definedName name="number_order_FST">'Титульный'!$F$32</definedName>
    <definedName name="number_order_REG">'Титульный'!$F$37</definedName>
    <definedName name="org">'Титульный'!$F$16</definedName>
    <definedName name="org_zag">'Титульный'!$E$16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ange_name_for_method">'TEHSHEET'!$P$2:$Q$2</definedName>
    <definedName name="range_name_for_pub">'TEHSHEET'!$AA$2:$AB$2</definedName>
    <definedName name="REESTR_FILTERED">'REESTR_FILTERED'!$A$2:$H$5</definedName>
    <definedName name="REESTR_TEMP">'REESTR_FILTERED'!$A$2:$E$2</definedName>
    <definedName name="REGION">'TEHSHEET'!$H$2:$H$85</definedName>
    <definedName name="region_name">'Титульный'!$F$7</definedName>
    <definedName name="responsible_FIO">'Титульный'!$F$52</definedName>
    <definedName name="responsible_post">'Титульный'!$F$53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heet_name_for_method">'TEHSHEET'!$K$2:$N$2</definedName>
    <definedName name="sheet_name_for_pub">'TEHSHEET'!$T$2:$Y$2</definedName>
    <definedName name="T2_DiapProt">P1_T2_DiapProt,P2_T2_DiapProt</definedName>
    <definedName name="T6_Protect">P1_T6_Protect,P2_T6_Protect</definedName>
    <definedName name="TariffSetting">'Титульный'!$F$27</definedName>
    <definedName name="valueSelectedRegion">'Выбор субъекта РФ'!$F$3</definedName>
    <definedName name="version">#REF!</definedName>
    <definedName name="Website_address_internet">'Ссылки на публикации'!$K$21:$K$29</definedName>
    <definedName name="XML_MR_MO_OKTMO_LIST_TAG_NAMES">'TEHSHEET'!$A$29:$A$33</definedName>
    <definedName name="XML_ORG_LIST_TAG_NAMES">'TEHSHEET'!$A$18:$A$26</definedName>
    <definedName name="YEAR">'TEHSHEET'!$B$2:$B$11</definedName>
  </definedNames>
  <calcPr fullCalcOnLoad="1"/>
</workbook>
</file>

<file path=xl/sharedStrings.xml><?xml version="1.0" encoding="utf-8"?>
<sst xmlns="http://schemas.openxmlformats.org/spreadsheetml/2006/main" count="1296" uniqueCount="690">
  <si>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</si>
  <si>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</si>
  <si>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</si>
  <si>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</si>
  <si>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</si>
  <si>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</si>
  <si>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e-mail: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</si>
  <si>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</si>
  <si>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</si>
  <si>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</si>
  <si>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</si>
  <si>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</si>
  <si>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</si>
  <si>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</si>
  <si>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</si>
  <si>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</si>
  <si>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</si>
  <si>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</si>
  <si>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</si>
  <si>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</si>
  <si>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</si>
  <si>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</si>
  <si>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</si>
  <si>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</si>
  <si>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</si>
  <si>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</si>
  <si>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</si>
  <si>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</si>
  <si>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</si>
  <si>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</si>
  <si>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</si>
  <si>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</si>
  <si>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</si>
  <si>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</si>
  <si>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</si>
  <si>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</si>
  <si>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</si>
  <si>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</si>
  <si>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</si>
  <si>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</si>
  <si>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</si>
  <si>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</si>
  <si>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</si>
  <si>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</si>
  <si>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</si>
  <si>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</si>
  <si>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</si>
  <si>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</si>
  <si>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</si>
  <si>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</si>
  <si>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</si>
  <si>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</si>
  <si>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</si>
  <si>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</si>
  <si>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</si>
  <si>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</si>
  <si>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</si>
  <si>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</si>
  <si>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</si>
  <si>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</si>
  <si>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</si>
  <si>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</si>
  <si>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</si>
  <si>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</si>
  <si>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</si>
  <si>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</si>
  <si>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</si>
  <si>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</si>
  <si>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</si>
  <si>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</si>
  <si>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</si>
  <si>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</si>
  <si>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</si>
  <si>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</si>
  <si>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</si>
  <si>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</si>
  <si>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</si>
  <si>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</si>
  <si>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</si>
  <si>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</si>
  <si>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</si>
  <si>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</si>
  <si>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</si>
  <si>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</si>
  <si>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</si>
  <si>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Удалить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</si>
  <si>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</si>
  <si>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</si>
  <si>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</si>
  <si>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</si>
  <si>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</si>
  <si>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</si>
  <si>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</si>
  <si>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</si>
  <si>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</si>
  <si>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</si>
  <si>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</si>
  <si>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</si>
  <si>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</si>
  <si>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</si>
  <si>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</si>
  <si>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</si>
  <si>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</si>
  <si>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</si>
  <si>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</si>
  <si>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</si>
  <si>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</si>
  <si>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</si>
  <si>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</si>
  <si>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</si>
  <si>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</si>
  <si>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</si>
  <si>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</si>
  <si>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</si>
  <si>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</si>
  <si>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</si>
  <si>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</si>
  <si>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</si>
  <si>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L0</t>
  </si>
  <si>
    <t>Наименование ПОДРАЗДЕЛЕНИЯ</t>
  </si>
  <si>
    <t>Печатное издание</t>
  </si>
  <si>
    <t>Ханты-Мансийский автономный округ</t>
  </si>
  <si>
    <t>5.86</t>
  </si>
  <si>
    <t>да</t>
  </si>
  <si>
    <t>нет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</si>
  <si>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</si>
  <si>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</si>
  <si>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</si>
  <si>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</si>
  <si>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</si>
  <si>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</si>
  <si>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</si>
  <si>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</si>
  <si>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</si>
  <si>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</si>
  <si>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</si>
  <si>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</si>
  <si>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</si>
  <si>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</si>
  <si>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</si>
  <si>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</si>
  <si>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</si>
  <si>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</si>
  <si>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</si>
  <si>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</si>
  <si>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</si>
  <si>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</si>
  <si>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</si>
  <si>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</si>
  <si>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</si>
  <si>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</si>
  <si>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</si>
  <si>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Алтайский край</t>
  </si>
  <si>
    <t>3.1</t>
  </si>
  <si>
    <t>4.1</t>
  </si>
  <si>
    <t>Код диапазона:</t>
  </si>
  <si>
    <t>Название диапазона: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</si>
  <si>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</si>
  <si>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</si>
  <si>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</si>
  <si>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</si>
  <si>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</si>
  <si>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</si>
  <si>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</si>
  <si>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</si>
  <si>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</si>
  <si>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</si>
  <si>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</si>
  <si>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</si>
  <si>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</si>
  <si>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</si>
  <si>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</si>
  <si>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</si>
  <si>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</si>
  <si>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</si>
  <si>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</si>
  <si>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</si>
  <si>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</si>
  <si>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</si>
  <si>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</si>
  <si>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</si>
  <si>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</si>
  <si>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</si>
  <si>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</si>
  <si>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</si>
  <si>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</si>
  <si>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</si>
  <si>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</si>
  <si>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</si>
  <si>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</si>
  <si>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</si>
  <si>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</si>
  <si>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</si>
  <si>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</si>
  <si>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</si>
  <si>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</si>
  <si>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</si>
  <si>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МР_ОКТМО</t>
  </si>
  <si>
    <t>Года</t>
  </si>
  <si>
    <t>Не определено</t>
  </si>
  <si>
    <t>Логика</t>
  </si>
  <si>
    <t>НДС</t>
  </si>
  <si>
    <t>Вид деятельности</t>
  </si>
  <si>
    <t>Руководитель</t>
  </si>
  <si>
    <t>modWindowClipboard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</si>
  <si>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</si>
  <si>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</si>
  <si>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</si>
  <si>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</si>
  <si>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</si>
  <si>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</si>
  <si>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</si>
  <si>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</si>
  <si>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</si>
  <si>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</si>
  <si>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</si>
  <si>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</si>
  <si>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</si>
  <si>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</si>
  <si>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</si>
  <si>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</si>
  <si>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</si>
  <si>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</si>
  <si>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</si>
  <si>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</si>
  <si>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</si>
  <si>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</si>
  <si>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Адрес сайта в сети Интернет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</si>
  <si>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</si>
  <si>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</si>
  <si>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</si>
  <si>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</si>
  <si>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</si>
  <si>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</si>
  <si>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</si>
  <si>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</si>
  <si>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</si>
  <si>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</si>
  <si>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</si>
  <si>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</si>
  <si>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</si>
  <si>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</si>
  <si>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</si>
  <si>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</si>
  <si>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</si>
  <si>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</si>
  <si>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</si>
  <si>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</si>
  <si>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</si>
  <si>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</si>
  <si>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</si>
  <si>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</si>
  <si>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</si>
  <si>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</si>
  <si>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</si>
  <si>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</si>
  <si>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</si>
  <si>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</si>
  <si>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</si>
  <si>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</si>
  <si>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</si>
  <si>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</si>
  <si>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</si>
  <si>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</si>
  <si>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</si>
  <si>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</si>
  <si>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</si>
  <si>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</si>
  <si>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</si>
  <si>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</si>
  <si>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</si>
  <si>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</si>
  <si>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</si>
  <si>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</si>
  <si>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</si>
  <si>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</si>
  <si>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</si>
  <si>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</si>
  <si>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</si>
  <si>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</si>
  <si>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</si>
  <si>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</si>
  <si>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</si>
  <si>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</si>
  <si>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</si>
  <si>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</si>
  <si>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</si>
  <si>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</si>
  <si>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</si>
  <si>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</si>
  <si>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1</t>
  </si>
  <si>
    <t>x</t>
  </si>
  <si>
    <t>2</t>
  </si>
  <si>
    <t>3</t>
  </si>
  <si>
    <t>Добавить запись</t>
  </si>
  <si>
    <t>км</t>
  </si>
  <si>
    <t>modInfo</t>
  </si>
  <si>
    <t>Ссылки на публикации в других источниках</t>
  </si>
  <si>
    <t>Содержание пункта</t>
  </si>
  <si>
    <t>add_HYPERLINK_range</t>
  </si>
  <si>
    <t>отчисления на социальные нужды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</si>
  <si>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</si>
  <si>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Электронная версия печатного издания (если есть)</t>
  </si>
  <si>
    <t>МО ОКТМО</t>
  </si>
  <si>
    <t>ВИД ДЕЯТЕЛЬНОСТИ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</si>
  <si>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</si>
  <si>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</si>
  <si>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</si>
  <si>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</si>
  <si>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</si>
  <si>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</si>
  <si>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</si>
  <si>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</si>
  <si>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</si>
  <si>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</si>
  <si>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</si>
  <si>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</si>
  <si>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</si>
  <si>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</si>
  <si>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</si>
  <si>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</si>
  <si>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</si>
  <si>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</si>
  <si>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</si>
  <si>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</si>
  <si>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</si>
  <si>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</si>
  <si>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</si>
  <si>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</si>
  <si>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</si>
  <si>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</si>
  <si>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</si>
  <si>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</si>
  <si>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</si>
  <si>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</si>
  <si>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</si>
  <si>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</si>
  <si>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</si>
  <si>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Является ли данное юридическое лицо подразделением (филиалом) другой организации</t>
  </si>
  <si>
    <t>modfrmReestr</t>
  </si>
  <si>
    <t>modCommandButton</t>
  </si>
  <si>
    <t>modfrmDateChoose</t>
  </si>
  <si>
    <t>НДС /kind_of_NDS/</t>
  </si>
  <si>
    <t>отчетность представлена без НДС</t>
  </si>
  <si>
    <t>отчетность представлена с учетом освобождения от НДС</t>
  </si>
  <si>
    <t>отчетность представлена с НДС</t>
  </si>
  <si>
    <t>прочее</t>
  </si>
  <si>
    <t>%</t>
  </si>
  <si>
    <t>№ п/п</t>
  </si>
  <si>
    <t>Отчетный период</t>
  </si>
  <si>
    <t>Метод установления тарифа</t>
  </si>
  <si>
    <t xml:space="preserve">Реквизиты приказа, установившего норму доходности капитала </t>
  </si>
  <si>
    <t>Наименование регулирующего органа, установившего норму доходности капитала</t>
  </si>
  <si>
    <t>Дата утверждения приказа ФСТ России</t>
  </si>
  <si>
    <t>Номер приказа ФСТ России</t>
  </si>
  <si>
    <t>Реквизиты приказа, установившего региональный коэффициент доходности</t>
  </si>
  <si>
    <t>Наименование регулирующего органа, установившего региональный коэффициент доходности</t>
  </si>
  <si>
    <t>Дата утверждения приказа</t>
  </si>
  <si>
    <t>Номер приказа</t>
  </si>
  <si>
    <t>метод установления тарифа /kind_of_the_method_of_tariff_setting/</t>
  </si>
  <si>
    <t>метод экономически обоснованных расходов</t>
  </si>
  <si>
    <t>метод индексации на основе долгосрочных параметров</t>
  </si>
  <si>
    <t>метод доходности инвестированного капитала</t>
  </si>
  <si>
    <t>№</t>
  </si>
  <si>
    <t/>
  </si>
  <si>
    <t>Примечание***</t>
  </si>
  <si>
    <t>План*</t>
  </si>
  <si>
    <t>Факт**</t>
  </si>
  <si>
    <t>I</t>
  </si>
  <si>
    <t>Необходимая валовая выручка на содержание (котловая)</t>
  </si>
  <si>
    <t>Необходимая валовая выручка на содержание (собственная)</t>
  </si>
  <si>
    <t>Себестоимость всего, в том числе:</t>
  </si>
  <si>
    <t>1.1.1</t>
  </si>
  <si>
    <t>Материальные расходы, всего</t>
  </si>
  <si>
    <t>в том числе на ремонт</t>
  </si>
  <si>
    <t>1.1.2</t>
  </si>
  <si>
    <t>Фонд оплаты труда и отчисления на социальные нужды всего</t>
  </si>
  <si>
    <t>Амортизационные отчисления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</si>
  <si>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</si>
  <si>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</si>
  <si>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</si>
  <si>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</si>
  <si>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</si>
  <si>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</si>
  <si>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</si>
  <si>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Прибыль до налогообложения</t>
  </si>
  <si>
    <t>1.2.1</t>
  </si>
  <si>
    <t>Налог на прибыль</t>
  </si>
  <si>
    <t>1.2.2</t>
  </si>
  <si>
    <t>Чистая прибыль всего, в том числе: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</si>
  <si>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</si>
  <si>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</si>
  <si>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</si>
  <si>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</si>
  <si>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</si>
  <si>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</si>
  <si>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</si>
  <si>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</si>
  <si>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</si>
  <si>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</si>
  <si>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 всего (п.1.1.1.1+п.1.1.1.2)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</si>
  <si>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</si>
  <si>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</si>
  <si>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</si>
  <si>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Информация о структуре и объемах затрат на оказание услуг по передаче электрической энергии сетевыми организациями, регулирование тарифов на услуги которых осуществляется методом индексации на основе долгосрочных параметров</t>
  </si>
  <si>
    <t>Подконтрольные расходы всего, в том числе:</t>
  </si>
  <si>
    <t>Фонд оплаты труда</t>
  </si>
  <si>
    <t>Прочие подконтрольные расходы</t>
  </si>
  <si>
    <t>Неподконтрольные расходы, включенные в НВВ всего, в том числе:</t>
  </si>
  <si>
    <t>1.3.1</t>
  </si>
  <si>
    <t>1.3.2</t>
  </si>
  <si>
    <t>1.3.3</t>
  </si>
  <si>
    <t>расходы на капитальные вложения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</si>
  <si>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</si>
  <si>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</si>
  <si>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</si>
  <si>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</si>
  <si>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</si>
  <si>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</si>
  <si>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</si>
  <si>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</si>
  <si>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t>Информация о структуре и объемах затрат на оказание услуг по передаче электрической энергии сетевыми организациями, регулирование тарифов на услуги которых осуществляется методом доходности инвестированного капитала</t>
  </si>
  <si>
    <t>Подконтрольные (операционные) расходы, включенные в НВВ:</t>
  </si>
  <si>
    <t>Прочие операционные расходы</t>
  </si>
  <si>
    <t>Неподконтрольные расходы, включенные в НВВ всего</t>
  </si>
  <si>
    <t>1.2.3</t>
  </si>
  <si>
    <t>1.2.4</t>
  </si>
  <si>
    <t>1.2.5</t>
  </si>
  <si>
    <t>прочие неподконтрольные расходы всего</t>
  </si>
  <si>
    <t>Возврат инвестированного капитала всего, в том числе:</t>
  </si>
  <si>
    <t>размер средств, направляемых на реализацию инвестиционных программ</t>
  </si>
  <si>
    <t>Доход на инвестированный капитал всего, в том числе:</t>
  </si>
  <si>
    <t>1.4.1</t>
  </si>
  <si>
    <t>Изменение необходимой валовой выручки, производимое в целях сглаживания тарифов (+/-)</t>
  </si>
  <si>
    <t>Норма доходности инвестированного капитала</t>
  </si>
  <si>
    <t>норма доходности на инвестированный капитал</t>
  </si>
  <si>
    <t>норма доходности на капитал, инвестированный до начала долгосрочного периода регулирования</t>
  </si>
  <si>
    <t>Причины отклонения фактического уровня доходности инвестированного капитала от установленного федеральным органом исполнительной власти по регулированию естественных монополий</t>
  </si>
  <si>
    <t>Информация о движении активов, используемых для оказания услуг по передаче электрической энергии сетевыми организациями, регулирование тарифов на услуги которых осуществляется методом доходности инвестированного капитала</t>
  </si>
  <si>
    <t>Примечание*</t>
  </si>
  <si>
    <t>План</t>
  </si>
  <si>
    <t>Факт</t>
  </si>
  <si>
    <t>Остаточная балансовая стоимость активов на начало года долгосрочного периода регулирования</t>
  </si>
  <si>
    <t>Ввод активов (основных средств), всего, в том числе:</t>
  </si>
  <si>
    <t>МВА</t>
  </si>
  <si>
    <t>Увеличение стоимости активов (основных средств) за счет переоценки</t>
  </si>
  <si>
    <t>Ввод активов (основных средств) за год, в том числе:</t>
  </si>
  <si>
    <t>2.2.1</t>
  </si>
  <si>
    <t>модернизация и реконструкция</t>
  </si>
  <si>
    <t>2.2.2</t>
  </si>
  <si>
    <t>новое строительство</t>
  </si>
  <si>
    <t>2.2.3</t>
  </si>
  <si>
    <t>Выбытие активов (основных средств)</t>
  </si>
  <si>
    <t>Остаточная балансовая стоимость активов на конец года долгосрочного периода регулирования</t>
  </si>
  <si>
    <t>Наименование источника</t>
  </si>
  <si>
    <t>Дата размещения информации</t>
  </si>
  <si>
    <t>Номер издания</t>
  </si>
  <si>
    <t>Дата издания</t>
  </si>
  <si>
    <t>Сайт в сети Интернет</t>
  </si>
  <si>
    <t>Информация о структуре и объемах затрат на оказание услуг по передаче электрической энергии</t>
  </si>
  <si>
    <t>Информация о движении активов, используемых для оказания услуг по передаче электрической энергии</t>
  </si>
  <si>
    <t xml:space="preserve">  * Сведения об источниках публикации направляются в органы государственной власти в течение 15 дней со дня опубликования информации. </t>
  </si>
  <si>
    <t>sheet_costs_1</t>
  </si>
  <si>
    <t>sheet_costs_2</t>
  </si>
  <si>
    <t>sheet_costs_3</t>
  </si>
  <si>
    <t>modDblClick</t>
  </si>
  <si>
    <t>1.1.1.1</t>
  </si>
  <si>
    <t>1.1.1.2</t>
  </si>
  <si>
    <t>1.1.3</t>
  </si>
  <si>
    <t>1.1.4</t>
  </si>
  <si>
    <r>
      <t>Информация о структуре и объемах затрат на оказание услуг по передаче электрической энергии сетевыми организациями, регулирование тарифов на услуги которых осуществляется методом экономически обоснованных расходов</t>
    </r>
    <r>
      <rPr>
        <sz val="9"/>
        <rFont val="Tahoma"/>
        <family val="2"/>
      </rPr>
      <t xml:space="preserve"> </t>
    </r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</si>
  <si>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"план" указываются соответствующие значения.</t>
  </si>
  <si>
    <r>
      <rPr>
        <b/>
        <sz val="9"/>
        <rFont val="Tahoma"/>
        <family val="2"/>
      </rPr>
      <t>Приложение №1</t>
    </r>
    <r>
      <rPr>
        <sz val="9"/>
        <rFont val="Tahoma"/>
        <family val="2"/>
      </rPr>
      <t xml:space="preserve">
к приказу Федеральной службы по тарифам
от 02 марта 2011 года №56-Э</t>
    </r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</si>
  <si>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</si>
  <si>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r>
      <rPr>
        <b/>
        <sz val="9"/>
        <rFont val="Tahoma"/>
        <family val="2"/>
      </rPr>
      <t>Приложение №1</t>
    </r>
    <r>
      <rPr>
        <sz val="9"/>
        <rFont val="Tahoma"/>
        <family val="2"/>
      </rPr>
      <t xml:space="preserve">
к приказу Федеральной службы по тарифам
от 02 марта 2011 года №56-Э</t>
    </r>
  </si>
  <si>
    <t>Месяц-текст /род.падеж/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</si>
  <si>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</si>
  <si>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</si>
  <si>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</si>
  <si>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</si>
  <si>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</si>
  <si>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</si>
  <si>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</si>
  <si>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</si>
  <si>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</si>
  <si>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</si>
  <si>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</si>
  <si>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</si>
  <si>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</si>
  <si>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</si>
  <si>
    <t>4</t>
  </si>
  <si>
    <r>
      <t>*</t>
    </r>
    <r>
      <rPr>
        <sz val="9"/>
        <rFont val="Tahoma"/>
        <family val="2"/>
      </rPr>
      <t xml:space="preserve"> 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 </t>
    </r>
  </si>
  <si>
    <t>sheet_active</t>
  </si>
  <si>
    <t>sheet_publication</t>
  </si>
  <si>
    <t>sheet_comments</t>
  </si>
  <si>
    <t>Листы</t>
  </si>
  <si>
    <t>Диапазоны</t>
  </si>
  <si>
    <t>публикация /kind_of_publication/</t>
  </si>
  <si>
    <t>на официальном сайте организации</t>
  </si>
  <si>
    <t>на сайте регулирующего органа</t>
  </si>
  <si>
    <t>method_returns_title</t>
  </si>
  <si>
    <t>method_returns_pub</t>
  </si>
  <si>
    <t>modRegionSelect</t>
  </si>
  <si>
    <t>sheet_instruction</t>
  </si>
  <si>
    <t>sheet_title</t>
  </si>
  <si>
    <t>TEHSH_tehsheet</t>
  </si>
  <si>
    <t>sheet_pasport</t>
  </si>
  <si>
    <t>TEHSH_et_union</t>
  </si>
  <si>
    <t>TEHSH_reestr_org</t>
  </si>
  <si>
    <t>TEHSH_reestr_filter</t>
  </si>
  <si>
    <t>TEHSH_reestr_mo</t>
  </si>
  <si>
    <t>empty</t>
  </si>
  <si>
    <t>True</t>
  </si>
  <si>
    <t>False</t>
  </si>
  <si>
    <t>edit_method_returns_title</t>
  </si>
  <si>
    <t>edit_method_returns_pub</t>
  </si>
  <si>
    <t>name_source_str</t>
  </si>
  <si>
    <t>name_source_act</t>
  </si>
  <si>
    <t>SHEET_UPDATE_INSTRUCTION</t>
  </si>
  <si>
    <t>modUpdTemplLogger</t>
  </si>
  <si>
    <t>modUpdTemplMain</t>
  </si>
  <si>
    <t>*** При наличии отклонений фактических значений показателей от плановых значений в столбце "Примечание" указываются причины их возникновения. В отношении показателей, перечисленных в разделе I и II формы, причины возникновения отклонений фактических значений показателей от плановых указываются при наличии указанных отклонений в размере, превышающем 15 процентов.</t>
  </si>
  <si>
    <t>Показатели подлежащие раскрытию в сфере электроэнергетики (сетевые организации)</t>
  </si>
  <si>
    <t>Город Омск</t>
  </si>
  <si>
    <t>52701000</t>
  </si>
  <si>
    <t>ЗАО "Абрис"</t>
  </si>
  <si>
    <t>5501069098</t>
  </si>
  <si>
    <t>550101001</t>
  </si>
  <si>
    <t>Сетевая компания</t>
  </si>
  <si>
    <t>ЗАО "Сибирско-Уральская энергоремонтная компания"</t>
  </si>
  <si>
    <t>3811068358</t>
  </si>
  <si>
    <t>550402001</t>
  </si>
  <si>
    <t>ЗАО "Энергосервис 2000"</t>
  </si>
  <si>
    <t>5501063748</t>
  </si>
  <si>
    <t>Закрытое акционерное общество "Промышленно-коммерческий центр "Промжелдортранс"</t>
  </si>
  <si>
    <t>5501063804</t>
  </si>
  <si>
    <t>550301001</t>
  </si>
  <si>
    <t>ИП Кацман В.В.</t>
  </si>
  <si>
    <t>550500237109</t>
  </si>
  <si>
    <t>отсутствует</t>
  </si>
  <si>
    <t>МПЭП г. Омска "Омскэлектро"</t>
  </si>
  <si>
    <t>5508000049</t>
  </si>
  <si>
    <t>550601001</t>
  </si>
  <si>
    <t>ОАО "Газпромнефть-ОНПЗ"</t>
  </si>
  <si>
    <t>5501041254</t>
  </si>
  <si>
    <t>ОАО "Конструкторское бюро транспортного машиностроения"</t>
  </si>
  <si>
    <t>5505204171</t>
  </si>
  <si>
    <t>998050001</t>
  </si>
  <si>
    <t>ОАО "Мясокомбинат "Омский"</t>
  </si>
  <si>
    <t>5507005446</t>
  </si>
  <si>
    <t>554250001</t>
  </si>
  <si>
    <t>ОАО "ОКСК"</t>
  </si>
  <si>
    <t>5507005527</t>
  </si>
  <si>
    <t>550701001</t>
  </si>
  <si>
    <t>ОАО "ОПЗ им.Козицкого"</t>
  </si>
  <si>
    <t>5503229082</t>
  </si>
  <si>
    <t>ОАО "ОмПО "Иртыш"</t>
  </si>
  <si>
    <t>5505211490</t>
  </si>
  <si>
    <t>ОАО "ОмскВодоканал"</t>
  </si>
  <si>
    <t>5504097128</t>
  </si>
  <si>
    <t>ОАО "Омский аэропорт"</t>
  </si>
  <si>
    <t>5507028605</t>
  </si>
  <si>
    <t>ОАО "Омский завод металлоконструкций"</t>
  </si>
  <si>
    <t>5501004870</t>
  </si>
  <si>
    <t>ОАО "Омский каучук"</t>
  </si>
  <si>
    <t>5501023216</t>
  </si>
  <si>
    <t>ОАО "Омсккровля"</t>
  </si>
  <si>
    <t>5501001004</t>
  </si>
  <si>
    <t>ОАО "Омское"</t>
  </si>
  <si>
    <t>5508000296</t>
  </si>
  <si>
    <t>ОАО "Омскшина"</t>
  </si>
  <si>
    <t>5506007419</t>
  </si>
  <si>
    <t>ОАО "Омэлектромонтаж"</t>
  </si>
  <si>
    <t>5501002086</t>
  </si>
  <si>
    <t>ОАО "Сатурн"</t>
  </si>
  <si>
    <t>5508000955</t>
  </si>
  <si>
    <t>550401001</t>
  </si>
  <si>
    <t>ОАО "Сибирские приборы и системы"</t>
  </si>
  <si>
    <t>5506203082</t>
  </si>
  <si>
    <t>ОАО "Сибтранснефтепродукт"</t>
  </si>
  <si>
    <t>5501021184</t>
  </si>
  <si>
    <t>ОАО "Транссибнефть" филиал ОРНУ</t>
  </si>
  <si>
    <t>5502020634</t>
  </si>
  <si>
    <t>ОАО "Электротехнический комплекс"</t>
  </si>
  <si>
    <t>5503068565</t>
  </si>
  <si>
    <t>ООО "Гранат"</t>
  </si>
  <si>
    <t>5503219060</t>
  </si>
  <si>
    <t>ООО "Завод "Омскгидропривод"</t>
  </si>
  <si>
    <t>5501227026</t>
  </si>
  <si>
    <t>ООО "Инвест-химпром"</t>
  </si>
  <si>
    <t>5506203389</t>
  </si>
  <si>
    <t>ООО "КСМ Сибирский железобетон-Тех"</t>
  </si>
  <si>
    <t>5501215775</t>
  </si>
  <si>
    <t>ООО "Кронштадт"</t>
  </si>
  <si>
    <t>5503103259</t>
  </si>
  <si>
    <t>ООО "Микрорайон"</t>
  </si>
  <si>
    <t>5507033972</t>
  </si>
  <si>
    <t>ООО "Объединенная сетевая компания"</t>
  </si>
  <si>
    <t>5506056261</t>
  </si>
  <si>
    <t>ООО "Омский завод газовой аппаратуры"</t>
  </si>
  <si>
    <t>5506053013</t>
  </si>
  <si>
    <t>ООО "Омскстройматериалы-2"</t>
  </si>
  <si>
    <t>5501215750</t>
  </si>
  <si>
    <t>ООО "Омсктехуглерод"</t>
  </si>
  <si>
    <t>5506066492</t>
  </si>
  <si>
    <t>ООО "ПКФ "Гранат"</t>
  </si>
  <si>
    <t>5503068396</t>
  </si>
  <si>
    <t>ООО "Планета-Центр"</t>
  </si>
  <si>
    <t>5505029515</t>
  </si>
  <si>
    <t>ООО "СК "Трест железобетон"</t>
  </si>
  <si>
    <t>5501054581</t>
  </si>
  <si>
    <t>ООО "ТФ "ОЛИМП"</t>
  </si>
  <si>
    <t>5507046435</t>
  </si>
  <si>
    <t>ООО "ЭОС"</t>
  </si>
  <si>
    <t>5503219937</t>
  </si>
  <si>
    <t>ООО «Мегаватт сервис»</t>
  </si>
  <si>
    <t>5503225120</t>
  </si>
  <si>
    <t>ООО Фирма "Ново-Троицк"</t>
  </si>
  <si>
    <t>5501055948</t>
  </si>
  <si>
    <t>Общество с ограниченной ответственностью "Комбинат строительных материалов "Сибирский железобетон"</t>
  </si>
  <si>
    <t>5502043769</t>
  </si>
  <si>
    <t>Открытое акционерное общество "Акционерная Компания "Омскагрегат"</t>
  </si>
  <si>
    <t>5503067547</t>
  </si>
  <si>
    <t>Открытое акционерное общество "Омсктехоптторг"</t>
  </si>
  <si>
    <t>5503011590</t>
  </si>
  <si>
    <t>ФГУП "ГКНЦП им. М.В. Хруничева"-филиал ПО "Полет"</t>
  </si>
  <si>
    <t>7730052050</t>
  </si>
  <si>
    <t>550602001</t>
  </si>
  <si>
    <t>ФГУП "РТРС" филиал Омский ОРТПЦ</t>
  </si>
  <si>
    <t>7717127211</t>
  </si>
  <si>
    <t>550102001</t>
  </si>
  <si>
    <t>Филиал "ОМО им. П.И. Баранова" ФГУП "НПЦ газотурбостроения "Салют"</t>
  </si>
  <si>
    <t>7719030663</t>
  </si>
  <si>
    <t>771901001</t>
  </si>
  <si>
    <t>Филиал ОАО "МРСК Сибири" - "Омскэнерго"</t>
  </si>
  <si>
    <t>2460069527</t>
  </si>
  <si>
    <t>550331001</t>
  </si>
  <si>
    <t>Любинский муниципальный район</t>
  </si>
  <si>
    <t>р.п. Любинский</t>
  </si>
  <si>
    <t>52629151</t>
  </si>
  <si>
    <t>ООО "ЗСК-1"</t>
  </si>
  <si>
    <t>5519008593</t>
  </si>
  <si>
    <t>551901001</t>
  </si>
  <si>
    <t>Называевский муниципальный район</t>
  </si>
  <si>
    <t>Мангутское</t>
  </si>
  <si>
    <t>52636422</t>
  </si>
  <si>
    <t>Филиал ОАО «РЖД»-Свердловская железная дорога, Ишимская дистанция электроснабжения</t>
  </si>
  <si>
    <t>7708503727</t>
  </si>
  <si>
    <t>720545012</t>
  </si>
  <si>
    <t>Омский муниципальный район</t>
  </si>
  <si>
    <t>Морозовское</t>
  </si>
  <si>
    <t>52644430</t>
  </si>
  <si>
    <t>ООО "ТрансЭнерго"</t>
  </si>
  <si>
    <t>5528200776</t>
  </si>
  <si>
    <t>552801001</t>
  </si>
  <si>
    <t>ООО "УЭС"</t>
  </si>
  <si>
    <t>5528203664</t>
  </si>
  <si>
    <t>Тюкалинский муниципальный район</t>
  </si>
  <si>
    <t>Город Тюкалинск</t>
  </si>
  <si>
    <t>52656101</t>
  </si>
  <si>
    <t>ИП Дрючин Николай Николаевич</t>
  </si>
  <si>
    <t>553700024054</t>
  </si>
  <si>
    <t>Западно-Сибирская дирекция по энергообеспечению-Трансэнерго, филиала ОАО "РЖД"</t>
  </si>
  <si>
    <t>540745012</t>
  </si>
  <si>
    <t>ОАО "ФСК ЕЭС"</t>
  </si>
  <si>
    <t>4716016979</t>
  </si>
  <si>
    <t>772801001</t>
  </si>
  <si>
    <t>филиал "Сибирский" ОАО "Оборонэнерго"</t>
  </si>
  <si>
    <t>7704726225</t>
  </si>
  <si>
    <t>540743001</t>
  </si>
  <si>
    <t>Дата последнего обновления реестра организаций: 07.02.2013 15:29:11</t>
  </si>
  <si>
    <t>Наименование организации</t>
  </si>
  <si>
    <t>ИНН организации</t>
  </si>
  <si>
    <t>КПП организации</t>
  </si>
  <si>
    <t>644043, г. Омск, ул. Чапаева, 71</t>
  </si>
  <si>
    <t>Лунев Аркадий Юрьевич</t>
  </si>
  <si>
    <t>(3811) 65-02-27</t>
  </si>
  <si>
    <t>Сластникова Людмила Павловна</t>
  </si>
  <si>
    <t>(3812) 60-62-33</t>
  </si>
  <si>
    <t>Смирнова Анна Владимировна</t>
  </si>
  <si>
    <t>экономист</t>
  </si>
  <si>
    <t>(3812) 60-76-82</t>
  </si>
  <si>
    <t>sav_etk@bk.ru</t>
  </si>
  <si>
    <t>-</t>
  </si>
  <si>
    <t>не предусмотрены в тарифе</t>
  </si>
  <si>
    <t xml:space="preserve">выплачивались проценты по кредиту </t>
  </si>
  <si>
    <t>сайт организации</t>
  </si>
  <si>
    <t>22.02.2013</t>
  </si>
  <si>
    <t>http://www.energocomplex55.ru/</t>
  </si>
  <si>
    <t>не выделяется РЭК в составе котловой выручки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</si>
</sst>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0.0000"/>
    <numFmt numFmtId="178" formatCode="#,##0.0000"/>
    <numFmt numFmtId="179" formatCode="#,##0.0"/>
    <numFmt numFmtId="180" formatCode="0.0%"/>
    <numFmt numFmtId="181" formatCode="0.0%_);\(0.0%\)"/>
    <numFmt numFmtId="182" formatCode="#,##0_);[Red]\(#,##0\)"/>
    <numFmt numFmtId="183" formatCode="_-* #,##0&quot;đ.&quot;_-;\-* #,##0&quot;đ.&quot;_-;_-* &quot;-&quot;&quot;đ.&quot;_-;_-@_-"/>
    <numFmt numFmtId="184" formatCode="_-* #,##0.00&quot;đ.&quot;_-;\-* #,##0.00&quot;đ.&quot;_-;_-* &quot;-&quot;??&quot;đ.&quot;_-;_-@_-"/>
    <numFmt numFmtId="185" formatCode="\$#,##0\ ;\(\$#,##0\)"/>
    <numFmt numFmtId="186" formatCode="#,##0_);[Blue]\(#,##0\)"/>
    <numFmt numFmtId="187" formatCode="_-* #,##0_đ_._-;\-* #,##0_đ_._-;_-* &quot;-&quot;_đ_._-;_-@_-"/>
    <numFmt numFmtId="188" formatCode="_-* #,##0.00_đ_._-;\-* #,##0.00_đ_._-;_-* &quot;-&quot;??_đ_._-;_-@_-"/>
    <numFmt numFmtId="189" formatCode="_-* #,##0\ _р_._-;\-* #,##0\ _р_._-;_-* &quot;-&quot;\ _р_._-;_-@_-"/>
    <numFmt numFmtId="190" formatCode="_-* #,##0.00\ _р_._-;\-* #,##0.00\ _р_._-;_-* &quot;-&quot;??\ _р_._-;_-@_-"/>
    <numFmt numFmtId="191" formatCode="0.000"/>
    <numFmt numFmtId="192" formatCode="#,##0;\(#,##0\)"/>
    <numFmt numFmtId="193" formatCode="_-* #,##0.00\ _$_-;\-* #,##0.00\ _$_-;_-* &quot;-&quot;??\ _$_-;_-@_-"/>
    <numFmt numFmtId="194" formatCode="#,##0.000[$р.-419];\-#,##0.000[$р.-419]"/>
    <numFmt numFmtId="195" formatCode="_-* #,##0.0\ _$_-;\-* #,##0.0\ _$_-;_-* &quot;-&quot;??\ _$_-;_-@_-"/>
    <numFmt numFmtId="196" formatCode="#,##0.0_);\(#,##0.0\)"/>
    <numFmt numFmtId="197" formatCode="#,##0_ ;[Red]\-#,##0\ "/>
    <numFmt numFmtId="198" formatCode="#,##0__\ \ \ \ 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#,##0.00&quot;т.р.&quot;;\-#,##0.00&quot;т.р.&quot;"/>
    <numFmt numFmtId="202" formatCode="#,##0.0;[Red]#,##0.0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_-* #,##0\ _$_-;\-* #,##0\ _$_-;_-* &quot;-&quot;\ _$_-;_-@_-"/>
    <numFmt numFmtId="209" formatCode="#,##0.00_ ;\-#,##0.00\ "/>
    <numFmt numFmtId="210" formatCode="0.00000"/>
  </numFmts>
  <fonts count="123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  <font>
      <sz val="11"/>
      <name val="?l?r ?o?S?V?b?N"/>
      <family val="3"/>
    </font>
    <font>
      <sz val="10"/>
      <name val="’†?S?V?b?N‘М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2"/>
      <name val="Tms Rmn"/>
      <family val="0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</fills>
  <borders count="8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thin">
        <color indexed="63"/>
      </left>
      <right style="dashed"/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/>
      <top style="thin">
        <color indexed="63"/>
      </top>
      <bottom style="thin"/>
    </border>
    <border>
      <left style="dashed"/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dashed"/>
      <top style="thin"/>
      <bottom style="medium">
        <color indexed="63"/>
      </bottom>
    </border>
    <border>
      <left style="dashed"/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177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1" fillId="0" borderId="0">
      <alignment/>
      <protection/>
    </xf>
    <xf numFmtId="180" fontId="46" fillId="0" borderId="0">
      <alignment vertical="top"/>
      <protection/>
    </xf>
    <xf numFmtId="180" fontId="59" fillId="0" borderId="0">
      <alignment vertical="top"/>
      <protection/>
    </xf>
    <xf numFmtId="181" fontId="59" fillId="2" borderId="0">
      <alignment vertical="top"/>
      <protection/>
    </xf>
    <xf numFmtId="180" fontId="59" fillId="3" borderId="0">
      <alignment vertical="top"/>
      <protection/>
    </xf>
    <xf numFmtId="40" fontId="76" fillId="0" borderId="0" applyFont="0" applyFill="0" applyBorder="0" applyAlignment="0" applyProtection="0"/>
    <xf numFmtId="0" fontId="77" fillId="0" borderId="0">
      <alignment/>
      <protection/>
    </xf>
    <xf numFmtId="0" fontId="5" fillId="0" borderId="0">
      <alignment/>
      <protection/>
    </xf>
    <xf numFmtId="182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182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192" fontId="21" fillId="4" borderId="1">
      <alignment wrapText="1"/>
      <protection locked="0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182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93" fontId="4" fillId="0" borderId="0" applyFont="0" applyFill="0" applyBorder="0" applyAlignment="0" applyProtection="0"/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3" fillId="0" borderId="2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2">
      <alignment/>
      <protection locked="0"/>
    </xf>
    <xf numFmtId="0" fontId="6" fillId="5" borderId="0">
      <alignment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4" fillId="0" borderId="0">
      <alignment/>
      <protection/>
    </xf>
    <xf numFmtId="167" fontId="4" fillId="0" borderId="3">
      <alignment/>
      <protection locked="0"/>
    </xf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5" fillId="7" borderId="0" applyNumberFormat="0" applyBorder="0" applyAlignment="0" applyProtection="0"/>
    <xf numFmtId="10" fontId="78" fillId="0" borderId="0" applyNumberFormat="0" applyFill="0" applyBorder="0" applyAlignment="0">
      <protection/>
    </xf>
    <xf numFmtId="0" fontId="79" fillId="0" borderId="0">
      <alignment/>
      <protection/>
    </xf>
    <xf numFmtId="0" fontId="27" fillId="2" borderId="4" applyNumberFormat="0" applyAlignment="0" applyProtection="0"/>
    <xf numFmtId="0" fontId="32" fillId="23" borderId="5" applyNumberFormat="0" applyAlignment="0" applyProtection="0"/>
    <xf numFmtId="0" fontId="80" fillId="0" borderId="6">
      <alignment horizontal="left" vertical="center"/>
      <protection/>
    </xf>
    <xf numFmtId="41" fontId="2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61" fillId="0" borderId="0" applyFont="0" applyFill="0" applyBorder="0" applyAlignment="0" applyProtection="0"/>
    <xf numFmtId="167" fontId="9" fillId="9" borderId="3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44" fontId="4" fillId="0" borderId="0" applyFont="0" applyFill="0" applyBorder="0" applyAlignment="0" applyProtection="0"/>
    <xf numFmtId="185" fontId="61" fillId="0" borderId="0" applyFont="0" applyFill="0" applyBorder="0" applyAlignment="0" applyProtection="0"/>
    <xf numFmtId="0" fontId="81" fillId="0" borderId="0" applyFill="0" applyBorder="0" applyProtection="0">
      <alignment vertical="center"/>
    </xf>
    <xf numFmtId="0" fontId="61" fillId="0" borderId="0" applyFont="0" applyFill="0" applyBorder="0" applyAlignment="0" applyProtection="0"/>
    <xf numFmtId="0" fontId="81" fillId="0" borderId="0" applyFont="0" applyFill="0" applyBorder="0" applyAlignment="0" applyProtection="0"/>
    <xf numFmtId="14" fontId="18" fillId="0" borderId="0">
      <alignment vertical="top"/>
      <protection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81" fillId="0" borderId="7" applyNumberFormat="0" applyFont="0" applyFill="0" applyAlignment="0" applyProtection="0"/>
    <xf numFmtId="0" fontId="82" fillId="0" borderId="0" applyNumberFormat="0" applyFill="0" applyBorder="0" applyAlignment="0" applyProtection="0"/>
    <xf numFmtId="182" fontId="62" fillId="0" borderId="0">
      <alignment vertical="top"/>
      <protection/>
    </xf>
    <xf numFmtId="38" fontId="62" fillId="0" borderId="0">
      <alignment vertical="top"/>
      <protection/>
    </xf>
    <xf numFmtId="38" fontId="62" fillId="0" borderId="0">
      <alignment vertical="top"/>
      <protection/>
    </xf>
    <xf numFmtId="171" fontId="18" fillId="0" borderId="0" applyFont="0" applyFill="0" applyBorder="0" applyAlignment="0" applyProtection="0"/>
    <xf numFmtId="37" fontId="21" fillId="0" borderId="0">
      <alignment/>
      <protection/>
    </xf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1" fillId="0" borderId="0" applyFont="0" applyFill="0" applyBorder="0" applyAlignment="0" applyProtection="0"/>
    <xf numFmtId="0" fontId="65" fillId="0" borderId="0">
      <alignment vertical="center"/>
      <protection/>
    </xf>
    <xf numFmtId="0" fontId="83" fillId="0" borderId="0" applyNumberFormat="0" applyFill="0" applyBorder="0" applyAlignment="0" applyProtection="0"/>
    <xf numFmtId="0" fontId="84" fillId="0" borderId="0" applyFill="0" applyBorder="0" applyProtection="0">
      <alignment horizontal="left"/>
    </xf>
    <xf numFmtId="0" fontId="40" fillId="3" borderId="0" applyNumberFormat="0" applyBorder="0" applyAlignment="0" applyProtection="0"/>
    <xf numFmtId="180" fontId="21" fillId="3" borderId="6" applyNumberFormat="0" applyFont="0" applyBorder="0" applyAlignment="0" applyProtection="0"/>
    <xf numFmtId="0" fontId="81" fillId="0" borderId="0" applyFont="0" applyFill="0" applyBorder="0" applyAlignment="0" applyProtection="0"/>
    <xf numFmtId="196" fontId="85" fillId="3" borderId="0" applyNumberFormat="0" applyFont="0" applyAlignment="0">
      <protection/>
    </xf>
    <xf numFmtId="0" fontId="86" fillId="0" borderId="0" applyProtection="0">
      <alignment horizontal="right"/>
    </xf>
    <xf numFmtId="0" fontId="63" fillId="0" borderId="0">
      <alignment vertical="top"/>
      <protection/>
    </xf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2" fontId="87" fillId="24" borderId="0" applyAlignment="0">
      <protection locked="0"/>
    </xf>
    <xf numFmtId="182" fontId="64" fillId="0" borderId="0">
      <alignment vertical="top"/>
      <protection/>
    </xf>
    <xf numFmtId="38" fontId="64" fillId="0" borderId="0">
      <alignment vertical="top"/>
      <protection/>
    </xf>
    <xf numFmtId="38" fontId="64" fillId="0" borderId="0">
      <alignment vertical="top"/>
      <protection/>
    </xf>
    <xf numFmtId="0" fontId="56" fillId="0" borderId="0" applyNumberFormat="0" applyFill="0" applyBorder="0" applyAlignment="0" applyProtection="0"/>
    <xf numFmtId="167" fontId="65" fillId="0" borderId="0">
      <alignment/>
      <protection/>
    </xf>
    <xf numFmtId="0" fontId="21" fillId="0" borderId="0">
      <alignment/>
      <protection/>
    </xf>
    <xf numFmtId="0" fontId="66" fillId="0" borderId="0" applyNumberFormat="0" applyFill="0" applyBorder="0" applyAlignment="0" applyProtection="0"/>
    <xf numFmtId="197" fontId="88" fillId="0" borderId="6">
      <alignment horizontal="center" vertical="center" wrapText="1"/>
      <protection/>
    </xf>
    <xf numFmtId="0" fontId="25" fillId="10" borderId="4" applyNumberFormat="0" applyAlignment="0" applyProtection="0"/>
    <xf numFmtId="0" fontId="89" fillId="0" borderId="0" applyFill="0" applyBorder="0" applyProtection="0">
      <alignment vertical="center"/>
    </xf>
    <xf numFmtId="0" fontId="89" fillId="0" borderId="0" applyFill="0" applyBorder="0" applyProtection="0">
      <alignment vertical="center"/>
    </xf>
    <xf numFmtId="0" fontId="89" fillId="0" borderId="0" applyFill="0" applyBorder="0" applyProtection="0">
      <alignment vertical="center"/>
    </xf>
    <xf numFmtId="0" fontId="89" fillId="0" borderId="0" applyFill="0" applyBorder="0" applyProtection="0">
      <alignment vertical="center"/>
    </xf>
    <xf numFmtId="182" fontId="59" fillId="0" borderId="0">
      <alignment vertical="top"/>
      <protection/>
    </xf>
    <xf numFmtId="182" fontId="59" fillId="2" borderId="0">
      <alignment vertical="top"/>
      <protection/>
    </xf>
    <xf numFmtId="38" fontId="59" fillId="2" borderId="0">
      <alignment vertical="top"/>
      <protection/>
    </xf>
    <xf numFmtId="38" fontId="59" fillId="2" borderId="0">
      <alignment vertical="top"/>
      <protection/>
    </xf>
    <xf numFmtId="38" fontId="59" fillId="0" borderId="0">
      <alignment vertical="top"/>
      <protection/>
    </xf>
    <xf numFmtId="186" fontId="59" fillId="3" borderId="0">
      <alignment vertical="top"/>
      <protection/>
    </xf>
    <xf numFmtId="38" fontId="59" fillId="0" borderId="0">
      <alignment vertical="top"/>
      <protection/>
    </xf>
    <xf numFmtId="0" fontId="38" fillId="0" borderId="11" applyNumberFormat="0" applyFill="0" applyAlignment="0" applyProtection="0"/>
    <xf numFmtId="164" fontId="90" fillId="0" borderId="0" applyFont="0" applyFill="0" applyBorder="0" applyAlignment="0" applyProtection="0"/>
    <xf numFmtId="165" fontId="90" fillId="0" borderId="0" applyFont="0" applyFill="0" applyBorder="0" applyAlignment="0" applyProtection="0"/>
    <xf numFmtId="164" fontId="90" fillId="0" borderId="0" applyFont="0" applyFill="0" applyBorder="0" applyAlignment="0" applyProtection="0"/>
    <xf numFmtId="165" fontId="90" fillId="0" borderId="0" applyFont="0" applyFill="0" applyBorder="0" applyAlignment="0" applyProtection="0"/>
    <xf numFmtId="198" fontId="91" fillId="0" borderId="6">
      <alignment horizontal="right"/>
      <protection locked="0"/>
    </xf>
    <xf numFmtId="199" fontId="90" fillId="0" borderId="0" applyFont="0" applyFill="0" applyBorder="0" applyAlignment="0" applyProtection="0"/>
    <xf numFmtId="200" fontId="90" fillId="0" borderId="0" applyFont="0" applyFill="0" applyBorder="0" applyAlignment="0" applyProtection="0"/>
    <xf numFmtId="199" fontId="90" fillId="0" borderId="0" applyFont="0" applyFill="0" applyBorder="0" applyAlignment="0" applyProtection="0"/>
    <xf numFmtId="200" fontId="90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1" fillId="0" borderId="0" applyFill="0" applyBorder="0" applyProtection="0">
      <alignment vertical="center"/>
    </xf>
    <xf numFmtId="0" fontId="81" fillId="0" borderId="0" applyFont="0" applyFill="0" applyBorder="0" applyAlignment="0" applyProtection="0"/>
    <xf numFmtId="3" fontId="4" fillId="0" borderId="12" applyFont="0" applyBorder="0">
      <alignment horizontal="center" vertical="center"/>
      <protection/>
    </xf>
    <xf numFmtId="0" fontId="34" fillId="4" borderId="0" applyNumberFormat="0" applyBorder="0" applyAlignment="0" applyProtection="0"/>
    <xf numFmtId="0" fontId="6" fillId="0" borderId="13">
      <alignment/>
      <protection/>
    </xf>
    <xf numFmtId="0" fontId="10" fillId="0" borderId="0" applyNumberFormat="0" applyFill="0" applyBorder="0" applyAlignment="0" applyProtection="0"/>
    <xf numFmtId="201" fontId="4" fillId="0" borderId="0">
      <alignment/>
      <protection/>
    </xf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2" fillId="0" borderId="0">
      <alignment horizontal="right"/>
      <protection/>
    </xf>
    <xf numFmtId="0" fontId="4" fillId="0" borderId="0">
      <alignment/>
      <protection/>
    </xf>
    <xf numFmtId="0" fontId="7" fillId="0" borderId="0">
      <alignment/>
      <protection/>
    </xf>
    <xf numFmtId="0" fontId="81" fillId="0" borderId="0" applyFill="0" applyBorder="0" applyProtection="0">
      <alignment vertical="center"/>
    </xf>
    <xf numFmtId="0" fontId="93" fillId="0" borderId="0">
      <alignment/>
      <protection/>
    </xf>
    <xf numFmtId="0" fontId="21" fillId="0" borderId="0">
      <alignment/>
      <protection/>
    </xf>
    <xf numFmtId="0" fontId="5" fillId="0" borderId="0">
      <alignment/>
      <protection/>
    </xf>
    <xf numFmtId="0" fontId="0" fillId="25" borderId="14" applyNumberFormat="0" applyFont="0" applyAlignment="0" applyProtection="0"/>
    <xf numFmtId="202" fontId="4" fillId="0" borderId="0" applyFont="0" applyAlignment="0">
      <protection/>
    </xf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21" fillId="0" borderId="0">
      <alignment/>
      <protection/>
    </xf>
    <xf numFmtId="203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0" fontId="26" fillId="2" borderId="15" applyNumberFormat="0" applyAlignment="0" applyProtection="0"/>
    <xf numFmtId="1" fontId="94" fillId="0" borderId="0" applyProtection="0">
      <alignment horizontal="right" vertical="center"/>
    </xf>
    <xf numFmtId="49" fontId="95" fillId="0" borderId="16" applyFill="0" applyProtection="0">
      <alignment vertical="center"/>
    </xf>
    <xf numFmtId="9" fontId="21" fillId="0" borderId="0" applyFont="0" applyFill="0" applyBorder="0" applyAlignment="0" applyProtection="0"/>
    <xf numFmtId="0" fontId="81" fillId="0" borderId="0" applyFill="0" applyBorder="0" applyProtection="0">
      <alignment vertical="center"/>
    </xf>
    <xf numFmtId="37" fontId="96" fillId="4" borderId="17">
      <alignment/>
      <protection/>
    </xf>
    <xf numFmtId="37" fontId="96" fillId="4" borderId="17">
      <alignment/>
      <protection/>
    </xf>
    <xf numFmtId="0" fontId="7" fillId="0" borderId="0" applyNumberFormat="0">
      <alignment horizontal="left"/>
      <protection/>
    </xf>
    <xf numFmtId="205" fontId="97" fillId="0" borderId="18" applyBorder="0">
      <alignment horizontal="right"/>
      <protection locked="0"/>
    </xf>
    <xf numFmtId="49" fontId="98" fillId="0" borderId="6" applyNumberFormat="0">
      <alignment horizontal="left" vertical="center"/>
      <protection/>
    </xf>
    <xf numFmtId="0" fontId="99" fillId="0" borderId="19">
      <alignment vertical="center"/>
      <protection/>
    </xf>
    <xf numFmtId="4" fontId="67" fillId="4" borderId="15" applyNumberFormat="0" applyProtection="0">
      <alignment vertical="center"/>
    </xf>
    <xf numFmtId="4" fontId="68" fillId="4" borderId="15" applyNumberFormat="0" applyProtection="0">
      <alignment vertical="center"/>
    </xf>
    <xf numFmtId="4" fontId="67" fillId="4" borderId="15" applyNumberFormat="0" applyProtection="0">
      <alignment horizontal="left" vertical="center" indent="1"/>
    </xf>
    <xf numFmtId="4" fontId="67" fillId="4" borderId="15" applyNumberFormat="0" applyProtection="0">
      <alignment horizontal="left" vertical="center" indent="1"/>
    </xf>
    <xf numFmtId="0" fontId="21" fillId="6" borderId="15" applyNumberFormat="0" applyProtection="0">
      <alignment horizontal="left" vertical="center" indent="1"/>
    </xf>
    <xf numFmtId="4" fontId="67" fillId="7" borderId="15" applyNumberFormat="0" applyProtection="0">
      <alignment horizontal="right" vertical="center"/>
    </xf>
    <xf numFmtId="4" fontId="67" fillId="12" borderId="15" applyNumberFormat="0" applyProtection="0">
      <alignment horizontal="right" vertical="center"/>
    </xf>
    <xf numFmtId="4" fontId="67" fillId="20" borderId="15" applyNumberFormat="0" applyProtection="0">
      <alignment horizontal="right" vertical="center"/>
    </xf>
    <xf numFmtId="4" fontId="67" fillId="14" borderId="15" applyNumberFormat="0" applyProtection="0">
      <alignment horizontal="right" vertical="center"/>
    </xf>
    <xf numFmtId="4" fontId="67" fillId="18" borderId="15" applyNumberFormat="0" applyProtection="0">
      <alignment horizontal="right" vertical="center"/>
    </xf>
    <xf numFmtId="4" fontId="67" fillId="22" borderId="15" applyNumberFormat="0" applyProtection="0">
      <alignment horizontal="right" vertical="center"/>
    </xf>
    <xf numFmtId="4" fontId="67" fillId="21" borderId="15" applyNumberFormat="0" applyProtection="0">
      <alignment horizontal="right" vertical="center"/>
    </xf>
    <xf numFmtId="4" fontId="67" fillId="26" borderId="15" applyNumberFormat="0" applyProtection="0">
      <alignment horizontal="right" vertical="center"/>
    </xf>
    <xf numFmtId="4" fontId="67" fillId="13" borderId="15" applyNumberFormat="0" applyProtection="0">
      <alignment horizontal="right" vertical="center"/>
    </xf>
    <xf numFmtId="4" fontId="69" fillId="27" borderId="15" applyNumberFormat="0" applyProtection="0">
      <alignment horizontal="left" vertical="center" indent="1"/>
    </xf>
    <xf numFmtId="4" fontId="67" fillId="28" borderId="20" applyNumberFormat="0" applyProtection="0">
      <alignment horizontal="left" vertical="center" indent="1"/>
    </xf>
    <xf numFmtId="4" fontId="70" fillId="29" borderId="0" applyNumberFormat="0" applyProtection="0">
      <alignment horizontal="left" vertical="center" indent="1"/>
    </xf>
    <xf numFmtId="0" fontId="21" fillId="6" borderId="15" applyNumberFormat="0" applyProtection="0">
      <alignment horizontal="left" vertical="center" indent="1"/>
    </xf>
    <xf numFmtId="4" fontId="67" fillId="28" borderId="15" applyNumberFormat="0" applyProtection="0">
      <alignment horizontal="left" vertical="center" indent="1"/>
    </xf>
    <xf numFmtId="4" fontId="67" fillId="30" borderId="15" applyNumberFormat="0" applyProtection="0">
      <alignment horizontal="left" vertical="center" indent="1"/>
    </xf>
    <xf numFmtId="0" fontId="21" fillId="30" borderId="15" applyNumberFormat="0" applyProtection="0">
      <alignment horizontal="left" vertical="center" indent="1"/>
    </xf>
    <xf numFmtId="0" fontId="21" fillId="30" borderId="15" applyNumberFormat="0" applyProtection="0">
      <alignment horizontal="left" vertical="center" indent="1"/>
    </xf>
    <xf numFmtId="0" fontId="21" fillId="23" borderId="15" applyNumberFormat="0" applyProtection="0">
      <alignment horizontal="left" vertical="center" indent="1"/>
    </xf>
    <xf numFmtId="0" fontId="21" fillId="23" borderId="15" applyNumberFormat="0" applyProtection="0">
      <alignment horizontal="left" vertical="center" indent="1"/>
    </xf>
    <xf numFmtId="0" fontId="21" fillId="2" borderId="15" applyNumberFormat="0" applyProtection="0">
      <alignment horizontal="left" vertical="center" indent="1"/>
    </xf>
    <xf numFmtId="0" fontId="21" fillId="2" borderId="15" applyNumberFormat="0" applyProtection="0">
      <alignment horizontal="left" vertical="center" indent="1"/>
    </xf>
    <xf numFmtId="0" fontId="21" fillId="6" borderId="15" applyNumberFormat="0" applyProtection="0">
      <alignment horizontal="left" vertical="center" indent="1"/>
    </xf>
    <xf numFmtId="0" fontId="21" fillId="6" borderId="15" applyNumberFormat="0" applyProtection="0">
      <alignment horizontal="left" vertical="center" indent="1"/>
    </xf>
    <xf numFmtId="0" fontId="4" fillId="0" borderId="0">
      <alignment/>
      <protection/>
    </xf>
    <xf numFmtId="4" fontId="67" fillId="25" borderId="15" applyNumberFormat="0" applyProtection="0">
      <alignment vertical="center"/>
    </xf>
    <xf numFmtId="4" fontId="68" fillId="25" borderId="15" applyNumberFormat="0" applyProtection="0">
      <alignment vertical="center"/>
    </xf>
    <xf numFmtId="4" fontId="67" fillId="25" borderId="15" applyNumberFormat="0" applyProtection="0">
      <alignment horizontal="left" vertical="center" indent="1"/>
    </xf>
    <xf numFmtId="4" fontId="67" fillId="25" borderId="15" applyNumberFormat="0" applyProtection="0">
      <alignment horizontal="left" vertical="center" indent="1"/>
    </xf>
    <xf numFmtId="4" fontId="67" fillId="28" borderId="15" applyNumberFormat="0" applyProtection="0">
      <alignment horizontal="right" vertical="center"/>
    </xf>
    <xf numFmtId="4" fontId="68" fillId="28" borderId="15" applyNumberFormat="0" applyProtection="0">
      <alignment horizontal="right" vertical="center"/>
    </xf>
    <xf numFmtId="0" fontId="21" fillId="6" borderId="15" applyNumberFormat="0" applyProtection="0">
      <alignment horizontal="left" vertical="center" indent="1"/>
    </xf>
    <xf numFmtId="0" fontId="21" fillId="6" borderId="15" applyNumberFormat="0" applyProtection="0">
      <alignment horizontal="left" vertical="center" indent="1"/>
    </xf>
    <xf numFmtId="0" fontId="71" fillId="0" borderId="0">
      <alignment/>
      <protection/>
    </xf>
    <xf numFmtId="4" fontId="72" fillId="28" borderId="15" applyNumberFormat="0" applyProtection="0">
      <alignment horizontal="right" vertical="center"/>
    </xf>
    <xf numFmtId="0" fontId="18" fillId="0" borderId="0">
      <alignment horizontal="left" vertical="center" wrapText="1"/>
      <protection/>
    </xf>
    <xf numFmtId="0" fontId="21" fillId="0" borderId="0">
      <alignment/>
      <protection/>
    </xf>
    <xf numFmtId="0" fontId="5" fillId="0" borderId="0">
      <alignment/>
      <protection/>
    </xf>
    <xf numFmtId="0" fontId="100" fillId="0" borderId="0" applyBorder="0" applyProtection="0">
      <alignment vertical="center"/>
    </xf>
    <xf numFmtId="0" fontId="100" fillId="0" borderId="16" applyBorder="0" applyProtection="0">
      <alignment horizontal="right" vertical="center"/>
    </xf>
    <xf numFmtId="0" fontId="101" fillId="31" borderId="0" applyBorder="0" applyProtection="0">
      <alignment horizontal="centerContinuous" vertical="center"/>
    </xf>
    <xf numFmtId="0" fontId="101" fillId="32" borderId="16" applyBorder="0" applyProtection="0">
      <alignment horizontal="centerContinuous" vertical="center"/>
    </xf>
    <xf numFmtId="0" fontId="102" fillId="0" borderId="0">
      <alignment/>
      <protection/>
    </xf>
    <xf numFmtId="182" fontId="73" fillId="33" borderId="0">
      <alignment horizontal="right" vertical="top"/>
      <protection/>
    </xf>
    <xf numFmtId="38" fontId="73" fillId="33" borderId="0">
      <alignment horizontal="right" vertical="top"/>
      <protection/>
    </xf>
    <xf numFmtId="38" fontId="73" fillId="33" borderId="0">
      <alignment horizontal="right" vertical="top"/>
      <protection/>
    </xf>
    <xf numFmtId="0" fontId="93" fillId="0" borderId="0">
      <alignment/>
      <protection/>
    </xf>
    <xf numFmtId="0" fontId="103" fillId="0" borderId="0" applyFill="0" applyBorder="0" applyProtection="0">
      <alignment horizontal="left"/>
    </xf>
    <xf numFmtId="0" fontId="84" fillId="0" borderId="21" applyFill="0" applyBorder="0" applyProtection="0">
      <alignment horizontal="left" vertical="top"/>
    </xf>
    <xf numFmtId="0" fontId="104" fillId="0" borderId="0">
      <alignment horizontal="centerContinuous"/>
      <protection/>
    </xf>
    <xf numFmtId="0" fontId="105" fillId="0" borderId="21" applyFill="0" applyBorder="0" applyProtection="0">
      <alignment/>
    </xf>
    <xf numFmtId="0" fontId="105" fillId="0" borderId="0">
      <alignment/>
      <protection/>
    </xf>
    <xf numFmtId="0" fontId="106" fillId="0" borderId="0" applyFill="0" applyBorder="0" applyProtection="0">
      <alignment/>
    </xf>
    <xf numFmtId="0" fontId="107" fillId="0" borderId="0">
      <alignment/>
      <protection/>
    </xf>
    <xf numFmtId="0" fontId="33" fillId="0" borderId="0" applyNumberFormat="0" applyFill="0" applyBorder="0" applyAlignment="0" applyProtection="0"/>
    <xf numFmtId="0" fontId="31" fillId="0" borderId="22" applyNumberFormat="0" applyFill="0" applyAlignment="0" applyProtection="0"/>
    <xf numFmtId="0" fontId="108" fillId="0" borderId="7" applyFill="0" applyBorder="0" applyProtection="0">
      <alignment vertical="center"/>
    </xf>
    <xf numFmtId="0" fontId="109" fillId="0" borderId="0">
      <alignment horizontal="fill"/>
      <protection/>
    </xf>
    <xf numFmtId="0" fontId="21" fillId="0" borderId="0">
      <alignment/>
      <protection/>
    </xf>
    <xf numFmtId="0" fontId="39" fillId="0" borderId="0" applyNumberFormat="0" applyFill="0" applyBorder="0" applyAlignment="0" applyProtection="0"/>
    <xf numFmtId="0" fontId="110" fillId="0" borderId="16" applyBorder="0" applyProtection="0">
      <alignment horizontal="right"/>
    </xf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167" fontId="4" fillId="0" borderId="3">
      <alignment/>
      <protection locked="0"/>
    </xf>
    <xf numFmtId="0" fontId="25" fillId="10" borderId="4" applyNumberFormat="0" applyAlignment="0" applyProtection="0"/>
    <xf numFmtId="0" fontId="25" fillId="10" borderId="4" applyNumberFormat="0" applyAlignment="0" applyProtection="0"/>
    <xf numFmtId="0" fontId="25" fillId="10" borderId="4" applyNumberFormat="0" applyAlignment="0" applyProtection="0"/>
    <xf numFmtId="0" fontId="25" fillId="10" borderId="4" applyNumberFormat="0" applyAlignment="0" applyProtection="0"/>
    <xf numFmtId="0" fontId="25" fillId="10" borderId="4" applyNumberFormat="0" applyAlignment="0" applyProtection="0"/>
    <xf numFmtId="0" fontId="25" fillId="10" borderId="4" applyNumberFormat="0" applyAlignment="0" applyProtection="0"/>
    <xf numFmtId="0" fontId="25" fillId="10" borderId="4" applyNumberFormat="0" applyAlignment="0" applyProtection="0"/>
    <xf numFmtId="0" fontId="25" fillId="10" borderId="4" applyNumberFormat="0" applyAlignment="0" applyProtection="0"/>
    <xf numFmtId="0" fontId="25" fillId="10" borderId="4" applyNumberFormat="0" applyAlignment="0" applyProtection="0"/>
    <xf numFmtId="0" fontId="25" fillId="10" borderId="4" applyNumberFormat="0" applyAlignment="0" applyProtection="0"/>
    <xf numFmtId="0" fontId="25" fillId="10" borderId="4" applyNumberFormat="0" applyAlignment="0" applyProtection="0"/>
    <xf numFmtId="0" fontId="25" fillId="10" borderId="4" applyNumberFormat="0" applyAlignment="0" applyProtection="0"/>
    <xf numFmtId="0" fontId="25" fillId="10" borderId="4" applyNumberFormat="0" applyAlignment="0" applyProtection="0"/>
    <xf numFmtId="0" fontId="25" fillId="10" borderId="4" applyNumberFormat="0" applyAlignment="0" applyProtection="0"/>
    <xf numFmtId="0" fontId="25" fillId="10" borderId="4" applyNumberFormat="0" applyAlignment="0" applyProtection="0"/>
    <xf numFmtId="0" fontId="25" fillId="10" borderId="4" applyNumberFormat="0" applyAlignment="0" applyProtection="0"/>
    <xf numFmtId="0" fontId="25" fillId="10" borderId="4" applyNumberFormat="0" applyAlignment="0" applyProtection="0"/>
    <xf numFmtId="0" fontId="25" fillId="10" borderId="4" applyNumberFormat="0" applyAlignment="0" applyProtection="0"/>
    <xf numFmtId="0" fontId="25" fillId="10" borderId="4" applyNumberFormat="0" applyAlignment="0" applyProtection="0"/>
    <xf numFmtId="0" fontId="25" fillId="10" borderId="4" applyNumberFormat="0" applyAlignment="0" applyProtection="0"/>
    <xf numFmtId="0" fontId="25" fillId="10" borderId="4" applyNumberFormat="0" applyAlignment="0" applyProtection="0"/>
    <xf numFmtId="0" fontId="25" fillId="10" borderId="4" applyNumberFormat="0" applyAlignment="0" applyProtection="0"/>
    <xf numFmtId="0" fontId="25" fillId="10" borderId="4" applyNumberFormat="0" applyAlignment="0" applyProtection="0"/>
    <xf numFmtId="0" fontId="25" fillId="10" borderId="4" applyNumberFormat="0" applyAlignment="0" applyProtection="0"/>
    <xf numFmtId="0" fontId="25" fillId="10" borderId="4" applyNumberFormat="0" applyAlignment="0" applyProtection="0"/>
    <xf numFmtId="3" fontId="111" fillId="0" borderId="0">
      <alignment horizontal="center" vertical="center" textRotation="90" wrapText="1"/>
      <protection/>
    </xf>
    <xf numFmtId="206" fontId="4" fillId="0" borderId="6">
      <alignment vertical="top" wrapText="1"/>
      <protection/>
    </xf>
    <xf numFmtId="0" fontId="26" fillId="2" borderId="15" applyNumberFormat="0" applyAlignment="0" applyProtection="0"/>
    <xf numFmtId="0" fontId="26" fillId="2" borderId="15" applyNumberFormat="0" applyAlignment="0" applyProtection="0"/>
    <xf numFmtId="0" fontId="26" fillId="2" borderId="15" applyNumberFormat="0" applyAlignment="0" applyProtection="0"/>
    <xf numFmtId="0" fontId="26" fillId="2" borderId="15" applyNumberFormat="0" applyAlignment="0" applyProtection="0"/>
    <xf numFmtId="0" fontId="26" fillId="2" borderId="15" applyNumberFormat="0" applyAlignment="0" applyProtection="0"/>
    <xf numFmtId="0" fontId="26" fillId="2" borderId="15" applyNumberFormat="0" applyAlignment="0" applyProtection="0"/>
    <xf numFmtId="0" fontId="26" fillId="2" borderId="15" applyNumberFormat="0" applyAlignment="0" applyProtection="0"/>
    <xf numFmtId="0" fontId="26" fillId="2" borderId="15" applyNumberFormat="0" applyAlignment="0" applyProtection="0"/>
    <xf numFmtId="0" fontId="26" fillId="2" borderId="15" applyNumberFormat="0" applyAlignment="0" applyProtection="0"/>
    <xf numFmtId="0" fontId="26" fillId="2" borderId="15" applyNumberFormat="0" applyAlignment="0" applyProtection="0"/>
    <xf numFmtId="0" fontId="26" fillId="2" borderId="15" applyNumberFormat="0" applyAlignment="0" applyProtection="0"/>
    <xf numFmtId="0" fontId="26" fillId="2" borderId="15" applyNumberFormat="0" applyAlignment="0" applyProtection="0"/>
    <xf numFmtId="0" fontId="26" fillId="2" borderId="15" applyNumberFormat="0" applyAlignment="0" applyProtection="0"/>
    <xf numFmtId="0" fontId="26" fillId="2" borderId="15" applyNumberFormat="0" applyAlignment="0" applyProtection="0"/>
    <xf numFmtId="0" fontId="26" fillId="2" borderId="15" applyNumberFormat="0" applyAlignment="0" applyProtection="0"/>
    <xf numFmtId="0" fontId="26" fillId="2" borderId="15" applyNumberFormat="0" applyAlignment="0" applyProtection="0"/>
    <xf numFmtId="0" fontId="26" fillId="2" borderId="15" applyNumberFormat="0" applyAlignment="0" applyProtection="0"/>
    <xf numFmtId="0" fontId="26" fillId="2" borderId="15" applyNumberFormat="0" applyAlignment="0" applyProtection="0"/>
    <xf numFmtId="0" fontId="26" fillId="2" borderId="15" applyNumberFormat="0" applyAlignment="0" applyProtection="0"/>
    <xf numFmtId="0" fontId="26" fillId="2" borderId="15" applyNumberFormat="0" applyAlignment="0" applyProtection="0"/>
    <xf numFmtId="0" fontId="26" fillId="2" borderId="15" applyNumberFormat="0" applyAlignment="0" applyProtection="0"/>
    <xf numFmtId="0" fontId="26" fillId="2" borderId="15" applyNumberFormat="0" applyAlignment="0" applyProtection="0"/>
    <xf numFmtId="0" fontId="26" fillId="2" borderId="15" applyNumberFormat="0" applyAlignment="0" applyProtection="0"/>
    <xf numFmtId="0" fontId="26" fillId="2" borderId="15" applyNumberFormat="0" applyAlignment="0" applyProtection="0"/>
    <xf numFmtId="0" fontId="26" fillId="2" borderId="15" applyNumberFormat="0" applyAlignment="0" applyProtection="0"/>
    <xf numFmtId="0" fontId="27" fillId="2" borderId="4" applyNumberFormat="0" applyAlignment="0" applyProtection="0"/>
    <xf numFmtId="0" fontId="27" fillId="2" borderId="4" applyNumberFormat="0" applyAlignment="0" applyProtection="0"/>
    <xf numFmtId="0" fontId="27" fillId="2" borderId="4" applyNumberFormat="0" applyAlignment="0" applyProtection="0"/>
    <xf numFmtId="0" fontId="27" fillId="2" borderId="4" applyNumberFormat="0" applyAlignment="0" applyProtection="0"/>
    <xf numFmtId="0" fontId="27" fillId="2" borderId="4" applyNumberFormat="0" applyAlignment="0" applyProtection="0"/>
    <xf numFmtId="0" fontId="27" fillId="2" borderId="4" applyNumberFormat="0" applyAlignment="0" applyProtection="0"/>
    <xf numFmtId="0" fontId="27" fillId="2" borderId="4" applyNumberFormat="0" applyAlignment="0" applyProtection="0"/>
    <xf numFmtId="0" fontId="27" fillId="2" borderId="4" applyNumberFormat="0" applyAlignment="0" applyProtection="0"/>
    <xf numFmtId="0" fontId="27" fillId="2" borderId="4" applyNumberFormat="0" applyAlignment="0" applyProtection="0"/>
    <xf numFmtId="0" fontId="27" fillId="2" borderId="4" applyNumberFormat="0" applyAlignment="0" applyProtection="0"/>
    <xf numFmtId="0" fontId="27" fillId="2" borderId="4" applyNumberFormat="0" applyAlignment="0" applyProtection="0"/>
    <xf numFmtId="0" fontId="27" fillId="2" borderId="4" applyNumberFormat="0" applyAlignment="0" applyProtection="0"/>
    <xf numFmtId="0" fontId="27" fillId="2" borderId="4" applyNumberFormat="0" applyAlignment="0" applyProtection="0"/>
    <xf numFmtId="0" fontId="27" fillId="2" borderId="4" applyNumberFormat="0" applyAlignment="0" applyProtection="0"/>
    <xf numFmtId="0" fontId="27" fillId="2" borderId="4" applyNumberFormat="0" applyAlignment="0" applyProtection="0"/>
    <xf numFmtId="0" fontId="27" fillId="2" borderId="4" applyNumberFormat="0" applyAlignment="0" applyProtection="0"/>
    <xf numFmtId="0" fontId="27" fillId="2" borderId="4" applyNumberFormat="0" applyAlignment="0" applyProtection="0"/>
    <xf numFmtId="0" fontId="27" fillId="2" borderId="4" applyNumberFormat="0" applyAlignment="0" applyProtection="0"/>
    <xf numFmtId="0" fontId="27" fillId="2" borderId="4" applyNumberFormat="0" applyAlignment="0" applyProtection="0"/>
    <xf numFmtId="0" fontId="27" fillId="2" borderId="4" applyNumberFormat="0" applyAlignment="0" applyProtection="0"/>
    <xf numFmtId="0" fontId="27" fillId="2" borderId="4" applyNumberFormat="0" applyAlignment="0" applyProtection="0"/>
    <xf numFmtId="0" fontId="27" fillId="2" borderId="4" applyNumberFormat="0" applyAlignment="0" applyProtection="0"/>
    <xf numFmtId="0" fontId="27" fillId="2" borderId="4" applyNumberFormat="0" applyAlignment="0" applyProtection="0"/>
    <xf numFmtId="0" fontId="27" fillId="2" borderId="4" applyNumberFormat="0" applyAlignment="0" applyProtection="0"/>
    <xf numFmtId="0" fontId="27" fillId="2" borderId="4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207" fontId="112" fillId="0" borderId="6">
      <alignment vertical="top" wrapText="1"/>
      <protection/>
    </xf>
    <xf numFmtId="4" fontId="113" fillId="0" borderId="6">
      <alignment horizontal="left" vertical="center"/>
      <protection/>
    </xf>
    <xf numFmtId="4" fontId="113" fillId="0" borderId="6">
      <alignment/>
      <protection/>
    </xf>
    <xf numFmtId="4" fontId="113" fillId="34" borderId="6">
      <alignment/>
      <protection/>
    </xf>
    <xf numFmtId="4" fontId="113" fillId="35" borderId="6">
      <alignment/>
      <protection/>
    </xf>
    <xf numFmtId="4" fontId="1" fillId="36" borderId="6">
      <alignment/>
      <protection/>
    </xf>
    <xf numFmtId="4" fontId="114" fillId="2" borderId="6">
      <alignment/>
      <protection/>
    </xf>
    <xf numFmtId="4" fontId="115" fillId="0" borderId="6">
      <alignment horizontal="center" wrapText="1"/>
      <protection/>
    </xf>
    <xf numFmtId="207" fontId="113" fillId="0" borderId="6">
      <alignment/>
      <protection/>
    </xf>
    <xf numFmtId="207" fontId="112" fillId="0" borderId="6">
      <alignment horizontal="center" vertical="center" wrapText="1"/>
      <protection/>
    </xf>
    <xf numFmtId="207" fontId="112" fillId="0" borderId="6">
      <alignment vertical="top" wrapText="1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23" applyBorder="0">
      <alignment horizontal="center" vertical="center" wrapText="1"/>
      <protection/>
    </xf>
    <xf numFmtId="167" fontId="9" fillId="9" borderId="3">
      <alignment/>
      <protection/>
    </xf>
    <xf numFmtId="4" fontId="0" fillId="4" borderId="6" applyBorder="0">
      <alignment horizontal="right"/>
      <protection/>
    </xf>
    <xf numFmtId="49" fontId="74" fillId="0" borderId="0" applyBorder="0">
      <alignment vertical="center"/>
      <protection/>
    </xf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3" fontId="9" fillId="0" borderId="6" applyBorder="0">
      <alignment vertical="center"/>
      <protection/>
    </xf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32" fillId="23" borderId="5" applyNumberFormat="0" applyAlignment="0" applyProtection="0"/>
    <xf numFmtId="0" fontId="32" fillId="23" borderId="5" applyNumberFormat="0" applyAlignment="0" applyProtection="0"/>
    <xf numFmtId="0" fontId="32" fillId="23" borderId="5" applyNumberFormat="0" applyAlignment="0" applyProtection="0"/>
    <xf numFmtId="0" fontId="32" fillId="23" borderId="5" applyNumberFormat="0" applyAlignment="0" applyProtection="0"/>
    <xf numFmtId="0" fontId="32" fillId="23" borderId="5" applyNumberFormat="0" applyAlignment="0" applyProtection="0"/>
    <xf numFmtId="0" fontId="32" fillId="23" borderId="5" applyNumberFormat="0" applyAlignment="0" applyProtection="0"/>
    <xf numFmtId="0" fontId="32" fillId="23" borderId="5" applyNumberFormat="0" applyAlignment="0" applyProtection="0"/>
    <xf numFmtId="0" fontId="32" fillId="23" borderId="5" applyNumberFormat="0" applyAlignment="0" applyProtection="0"/>
    <xf numFmtId="0" fontId="32" fillId="23" borderId="5" applyNumberFormat="0" applyAlignment="0" applyProtection="0"/>
    <xf numFmtId="0" fontId="32" fillId="23" borderId="5" applyNumberFormat="0" applyAlignment="0" applyProtection="0"/>
    <xf numFmtId="0" fontId="32" fillId="23" borderId="5" applyNumberFormat="0" applyAlignment="0" applyProtection="0"/>
    <xf numFmtId="0" fontId="32" fillId="23" borderId="5" applyNumberFormat="0" applyAlignment="0" applyProtection="0"/>
    <xf numFmtId="0" fontId="32" fillId="23" borderId="5" applyNumberFormat="0" applyAlignment="0" applyProtection="0"/>
    <xf numFmtId="0" fontId="32" fillId="23" borderId="5" applyNumberFormat="0" applyAlignment="0" applyProtection="0"/>
    <xf numFmtId="0" fontId="32" fillId="23" borderId="5" applyNumberFormat="0" applyAlignment="0" applyProtection="0"/>
    <xf numFmtId="0" fontId="32" fillId="23" borderId="5" applyNumberFormat="0" applyAlignment="0" applyProtection="0"/>
    <xf numFmtId="0" fontId="32" fillId="23" borderId="5" applyNumberFormat="0" applyAlignment="0" applyProtection="0"/>
    <xf numFmtId="0" fontId="32" fillId="23" borderId="5" applyNumberFormat="0" applyAlignment="0" applyProtection="0"/>
    <xf numFmtId="0" fontId="32" fillId="23" borderId="5" applyNumberFormat="0" applyAlignment="0" applyProtection="0"/>
    <xf numFmtId="0" fontId="32" fillId="23" borderId="5" applyNumberFormat="0" applyAlignment="0" applyProtection="0"/>
    <xf numFmtId="0" fontId="32" fillId="23" borderId="5" applyNumberFormat="0" applyAlignment="0" applyProtection="0"/>
    <xf numFmtId="0" fontId="32" fillId="23" borderId="5" applyNumberFormat="0" applyAlignment="0" applyProtection="0"/>
    <xf numFmtId="0" fontId="32" fillId="23" borderId="5" applyNumberFormat="0" applyAlignment="0" applyProtection="0"/>
    <xf numFmtId="0" fontId="32" fillId="23" borderId="5" applyNumberFormat="0" applyAlignment="0" applyProtection="0"/>
    <xf numFmtId="0" fontId="32" fillId="23" borderId="5" applyNumberFormat="0" applyAlignment="0" applyProtection="0"/>
    <xf numFmtId="0" fontId="4" fillId="0" borderId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0" fontId="1" fillId="3" borderId="6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7" fontId="75" fillId="0" borderId="0">
      <alignment/>
      <protection/>
    </xf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49" fontId="111" fillId="0" borderId="6">
      <alignment horizontal="right" vertical="top" wrapText="1"/>
      <protection/>
    </xf>
    <xf numFmtId="168" fontId="116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21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1" fontId="117" fillId="0" borderId="6">
      <alignment horizontal="left" vertical="center"/>
      <protection/>
    </xf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7" fontId="118" fillId="0" borderId="6">
      <alignment vertical="top"/>
      <protection/>
    </xf>
    <xf numFmtId="168" fontId="36" fillId="4" borderId="17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49" fontId="1" fillId="0" borderId="1">
      <alignment horizontal="left" vertical="center"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91" fontId="119" fillId="0" borderId="6">
      <alignment/>
      <protection/>
    </xf>
    <xf numFmtId="0" fontId="4" fillId="0" borderId="6" applyNumberFormat="0" applyFont="0" applyFill="0" applyAlignment="0" applyProtection="0"/>
    <xf numFmtId="3" fontId="120" fillId="37" borderId="1">
      <alignment horizontal="justify" vertical="center"/>
      <protection/>
    </xf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5" fillId="0" borderId="0">
      <alignment/>
      <protection/>
    </xf>
    <xf numFmtId="182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49" fontId="116" fillId="0" borderId="0">
      <alignment/>
      <protection/>
    </xf>
    <xf numFmtId="49" fontId="121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24" applyBorder="0">
      <alignment horizontal="right"/>
      <protection/>
    </xf>
    <xf numFmtId="4" fontId="0" fillId="3" borderId="6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209" fontId="4" fillId="0" borderId="1">
      <alignment vertical="top" wrapText="1"/>
      <protection/>
    </xf>
    <xf numFmtId="179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  <protection/>
    </xf>
    <xf numFmtId="176" fontId="43" fillId="0" borderId="0">
      <alignment/>
      <protection locked="0"/>
    </xf>
    <xf numFmtId="49" fontId="112" fillId="0" borderId="6">
      <alignment horizontal="center" vertical="center" wrapText="1"/>
      <protection/>
    </xf>
    <xf numFmtId="0" fontId="4" fillId="0" borderId="6" applyBorder="0">
      <alignment horizontal="center" vertical="center" wrapText="1"/>
      <protection/>
    </xf>
    <xf numFmtId="49" fontId="18" fillId="0" borderId="6" applyNumberFormat="0" applyFill="0" applyAlignment="0" applyProtection="0"/>
    <xf numFmtId="170" fontId="4" fillId="0" borderId="0">
      <alignment/>
      <protection/>
    </xf>
    <xf numFmtId="0" fontId="21" fillId="0" borderId="0">
      <alignment/>
      <protection/>
    </xf>
  </cellStyleXfs>
  <cellXfs count="438">
    <xf numFmtId="49" fontId="0" fillId="0" borderId="0" xfId="0" applyAlignment="1">
      <alignment vertical="top"/>
    </xf>
    <xf numFmtId="49" fontId="22" fillId="38" borderId="21" xfId="1169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4" borderId="25" xfId="1510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510" applyNumberFormat="1" applyFont="1" applyAlignment="1" applyProtection="1">
      <alignment horizontal="center" vertical="center" wrapText="1"/>
      <protection/>
    </xf>
    <xf numFmtId="49" fontId="0" fillId="0" borderId="0" xfId="1510" applyNumberFormat="1" applyFont="1" applyAlignment="1" applyProtection="1">
      <alignment vertical="center" wrapText="1"/>
      <protection/>
    </xf>
    <xf numFmtId="49" fontId="41" fillId="0" borderId="0" xfId="1510" applyNumberFormat="1" applyFont="1" applyAlignment="1" applyProtection="1">
      <alignment horizontal="center" vertical="center" wrapText="1"/>
      <protection/>
    </xf>
    <xf numFmtId="49" fontId="41" fillId="0" borderId="0" xfId="1510" applyNumberFormat="1" applyFont="1" applyAlignment="1" applyProtection="1">
      <alignment vertical="center" wrapText="1"/>
      <protection/>
    </xf>
    <xf numFmtId="49" fontId="0" fillId="0" borderId="0" xfId="1510" applyNumberFormat="1" applyFont="1" applyAlignment="1" applyProtection="1">
      <alignment vertical="center" wrapText="1"/>
      <protection/>
    </xf>
    <xf numFmtId="49" fontId="41" fillId="0" borderId="0" xfId="1510" applyNumberFormat="1" applyFont="1" applyAlignment="1" applyProtection="1">
      <alignment horizontal="left" vertical="center" wrapText="1"/>
      <protection/>
    </xf>
    <xf numFmtId="49" fontId="19" fillId="38" borderId="26" xfId="1510" applyNumberFormat="1" applyFont="1" applyFill="1" applyBorder="1" applyAlignment="1" applyProtection="1">
      <alignment horizontal="center" vertical="center" wrapText="1"/>
      <protection/>
    </xf>
    <xf numFmtId="49" fontId="0" fillId="38" borderId="27" xfId="1510" applyNumberFormat="1" applyFont="1" applyFill="1" applyBorder="1" applyAlignment="1" applyProtection="1">
      <alignment vertical="center" wrapText="1"/>
      <protection/>
    </xf>
    <xf numFmtId="49" fontId="0" fillId="38" borderId="28" xfId="1510" applyNumberFormat="1" applyFont="1" applyFill="1" applyBorder="1" applyAlignment="1" applyProtection="1">
      <alignment vertical="center" wrapText="1"/>
      <protection/>
    </xf>
    <xf numFmtId="49" fontId="19" fillId="38" borderId="21" xfId="1510" applyNumberFormat="1" applyFont="1" applyFill="1" applyBorder="1" applyAlignment="1" applyProtection="1">
      <alignment horizontal="center" vertical="center" wrapText="1"/>
      <protection/>
    </xf>
    <xf numFmtId="49" fontId="0" fillId="38" borderId="17" xfId="1510" applyNumberFormat="1" applyFont="1" applyFill="1" applyBorder="1" applyAlignment="1" applyProtection="1">
      <alignment vertical="center" wrapText="1"/>
      <protection/>
    </xf>
    <xf numFmtId="49" fontId="0" fillId="38" borderId="0" xfId="1510" applyNumberFormat="1" applyFont="1" applyFill="1" applyBorder="1" applyAlignment="1" applyProtection="1">
      <alignment vertical="center" wrapText="1"/>
      <protection/>
    </xf>
    <xf numFmtId="49" fontId="0" fillId="38" borderId="29" xfId="1510" applyNumberFormat="1" applyFont="1" applyFill="1" applyBorder="1" applyAlignment="1" applyProtection="1">
      <alignment horizontal="center" vertical="center" wrapText="1"/>
      <protection/>
    </xf>
    <xf numFmtId="49" fontId="0" fillId="38" borderId="6" xfId="1510" applyNumberFormat="1" applyFont="1" applyFill="1" applyBorder="1" applyAlignment="1" applyProtection="1">
      <alignment vertical="center" wrapText="1"/>
      <protection/>
    </xf>
    <xf numFmtId="49" fontId="17" fillId="38" borderId="6" xfId="1510" applyNumberFormat="1" applyFont="1" applyFill="1" applyBorder="1" applyAlignment="1" applyProtection="1">
      <alignment vertical="center" wrapText="1"/>
      <protection/>
    </xf>
    <xf numFmtId="49" fontId="17" fillId="0" borderId="0" xfId="1510" applyNumberFormat="1" applyFont="1" applyAlignment="1" applyProtection="1">
      <alignment vertical="center" wrapText="1"/>
      <protection/>
    </xf>
    <xf numFmtId="49" fontId="17" fillId="0" borderId="6" xfId="1510" applyNumberFormat="1" applyFont="1" applyBorder="1" applyAlignment="1" applyProtection="1">
      <alignment horizontal="center" vertical="center" wrapText="1"/>
      <protection/>
    </xf>
    <xf numFmtId="49" fontId="0" fillId="38" borderId="30" xfId="1510" applyNumberFormat="1" applyFont="1" applyFill="1" applyBorder="1" applyAlignment="1" applyProtection="1">
      <alignment horizontal="center" vertical="center" wrapText="1"/>
      <protection/>
    </xf>
    <xf numFmtId="49" fontId="0" fillId="38" borderId="31" xfId="1510" applyNumberFormat="1" applyFont="1" applyFill="1" applyBorder="1" applyAlignment="1" applyProtection="1">
      <alignment vertical="center" wrapText="1"/>
      <protection/>
    </xf>
    <xf numFmtId="49" fontId="17" fillId="0" borderId="6" xfId="1510" applyNumberFormat="1" applyFont="1" applyBorder="1" applyAlignment="1" applyProtection="1">
      <alignment vertical="center" wrapText="1"/>
      <protection/>
    </xf>
    <xf numFmtId="49" fontId="17" fillId="0" borderId="31" xfId="1510" applyNumberFormat="1" applyFont="1" applyBorder="1" applyAlignment="1" applyProtection="1">
      <alignment vertical="center" wrapText="1"/>
      <protection/>
    </xf>
    <xf numFmtId="49" fontId="0" fillId="0" borderId="0" xfId="1510" applyNumberFormat="1" applyFont="1" applyBorder="1" applyAlignment="1" applyProtection="1">
      <alignment vertical="center" wrapText="1"/>
      <protection/>
    </xf>
    <xf numFmtId="49" fontId="0" fillId="38" borderId="32" xfId="1510" applyNumberFormat="1" applyFont="1" applyFill="1" applyBorder="1" applyAlignment="1" applyProtection="1">
      <alignment horizontal="center" vertical="center" wrapText="1"/>
      <protection/>
    </xf>
    <xf numFmtId="49" fontId="17" fillId="0" borderId="33" xfId="1510" applyNumberFormat="1" applyFont="1" applyBorder="1" applyAlignment="1" applyProtection="1">
      <alignment vertical="center" wrapText="1"/>
      <protection/>
    </xf>
    <xf numFmtId="49" fontId="0" fillId="38" borderId="24" xfId="1510" applyNumberFormat="1" applyFont="1" applyFill="1" applyBorder="1" applyAlignment="1" applyProtection="1">
      <alignment horizontal="center" vertical="center" wrapText="1"/>
      <protection/>
    </xf>
    <xf numFmtId="49" fontId="42" fillId="0" borderId="34" xfId="1510" applyNumberFormat="1" applyFont="1" applyBorder="1" applyAlignment="1" applyProtection="1">
      <alignment horizontal="center" vertical="center" wrapText="1"/>
      <protection/>
    </xf>
    <xf numFmtId="49" fontId="14" fillId="0" borderId="34" xfId="1510" applyNumberFormat="1" applyFont="1" applyBorder="1" applyAlignment="1" applyProtection="1">
      <alignment horizontal="center" vertical="center" wrapText="1"/>
      <protection/>
    </xf>
    <xf numFmtId="49" fontId="17" fillId="0" borderId="29" xfId="1510" applyNumberFormat="1" applyFont="1" applyBorder="1" applyAlignment="1" applyProtection="1">
      <alignment vertical="center" wrapText="1"/>
      <protection/>
    </xf>
    <xf numFmtId="49" fontId="0" fillId="38" borderId="6" xfId="1510" applyNumberFormat="1" applyFont="1" applyFill="1" applyBorder="1" applyAlignment="1" applyProtection="1">
      <alignment horizontal="center" vertical="center" wrapText="1"/>
      <protection/>
    </xf>
    <xf numFmtId="49" fontId="19" fillId="38" borderId="35" xfId="1510" applyNumberFormat="1" applyFont="1" applyFill="1" applyBorder="1" applyAlignment="1" applyProtection="1">
      <alignment horizontal="center" vertical="center" wrapText="1"/>
      <protection/>
    </xf>
    <xf numFmtId="49" fontId="0" fillId="38" borderId="16" xfId="1510" applyNumberFormat="1" applyFont="1" applyFill="1" applyBorder="1" applyAlignment="1" applyProtection="1">
      <alignment vertical="center" wrapText="1"/>
      <protection/>
    </xf>
    <xf numFmtId="49" fontId="0" fillId="38" borderId="36" xfId="1510" applyNumberFormat="1" applyFont="1" applyFill="1" applyBorder="1" applyAlignment="1" applyProtection="1">
      <alignment vertical="center" wrapText="1"/>
      <protection/>
    </xf>
    <xf numFmtId="0" fontId="0" fillId="0" borderId="0" xfId="1515" applyFont="1" applyProtection="1">
      <alignment/>
      <protection/>
    </xf>
    <xf numFmtId="0" fontId="0" fillId="0" borderId="0" xfId="1515" applyFont="1" applyAlignment="1" applyProtection="1">
      <alignment horizontal="center"/>
      <protection/>
    </xf>
    <xf numFmtId="0" fontId="0" fillId="0" borderId="0" xfId="1520" applyFont="1" applyAlignment="1" applyProtection="1">
      <alignment horizontal="right"/>
      <protection/>
    </xf>
    <xf numFmtId="49" fontId="0" fillId="4" borderId="6" xfId="1510" applyNumberFormat="1" applyFont="1" applyFill="1" applyBorder="1" applyAlignment="1" applyProtection="1">
      <alignment horizontal="center" vertical="center" wrapText="1"/>
      <protection locked="0"/>
    </xf>
    <xf numFmtId="49" fontId="0" fillId="36" borderId="6" xfId="1510" applyNumberFormat="1" applyFont="1" applyFill="1" applyBorder="1" applyAlignment="1" applyProtection="1">
      <alignment horizontal="center" vertical="center" wrapText="1"/>
      <protection locked="0"/>
    </xf>
    <xf numFmtId="49" fontId="0" fillId="4" borderId="6" xfId="1510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511" applyFont="1" applyProtection="1">
      <alignment vertical="top"/>
      <protection/>
    </xf>
    <xf numFmtId="49" fontId="0" fillId="0" borderId="0" xfId="1509" applyNumberFormat="1" applyFont="1" applyProtection="1">
      <alignment vertical="top"/>
      <protection/>
    </xf>
    <xf numFmtId="49" fontId="0" fillId="20" borderId="0" xfId="0" applyFont="1" applyFill="1" applyBorder="1" applyAlignment="1" applyProtection="1">
      <alignment vertical="top"/>
      <protection/>
    </xf>
    <xf numFmtId="49" fontId="0" fillId="0" borderId="0" xfId="1515" applyNumberFormat="1" applyFont="1" applyProtection="1">
      <alignment/>
      <protection/>
    </xf>
    <xf numFmtId="49" fontId="0" fillId="20" borderId="0" xfId="0" applyFont="1" applyFill="1" applyBorder="1" applyAlignment="1" applyProtection="1">
      <alignment vertical="top"/>
      <protection locked="0"/>
    </xf>
    <xf numFmtId="0" fontId="19" fillId="20" borderId="0" xfId="0" applyNumberFormat="1" applyFont="1" applyFill="1" applyBorder="1" applyAlignment="1" applyProtection="1">
      <alignment vertical="top"/>
      <protection locked="0"/>
    </xf>
    <xf numFmtId="49" fontId="19" fillId="20" borderId="0" xfId="0" applyFont="1" applyFill="1" applyBorder="1" applyAlignment="1" applyProtection="1">
      <alignment vertical="top"/>
      <protection locked="0"/>
    </xf>
    <xf numFmtId="0" fontId="19" fillId="0" borderId="0" xfId="1512" applyFont="1" applyFill="1" applyAlignment="1" applyProtection="1">
      <alignment vertical="center" wrapText="1"/>
      <protection/>
    </xf>
    <xf numFmtId="0" fontId="19" fillId="0" borderId="0" xfId="1512" applyFont="1" applyFill="1" applyAlignment="1" applyProtection="1">
      <alignment horizontal="left" vertical="center" wrapText="1"/>
      <protection/>
    </xf>
    <xf numFmtId="0" fontId="19" fillId="0" borderId="0" xfId="1512" applyFont="1" applyAlignment="1" applyProtection="1">
      <alignment vertical="center" wrapText="1"/>
      <protection/>
    </xf>
    <xf numFmtId="0" fontId="19" fillId="0" borderId="0" xfId="1512" applyFont="1" applyAlignment="1" applyProtection="1">
      <alignment horizontal="center" vertical="center" wrapText="1"/>
      <protection/>
    </xf>
    <xf numFmtId="14" fontId="19" fillId="0" borderId="0" xfId="1518" applyNumberFormat="1" applyFont="1" applyFill="1" applyBorder="1" applyAlignment="1" applyProtection="1">
      <alignment horizontal="center" vertical="center" wrapText="1"/>
      <protection/>
    </xf>
    <xf numFmtId="0" fontId="19" fillId="38" borderId="0" xfId="1518" applyNumberFormat="1" applyFont="1" applyFill="1" applyBorder="1" applyAlignment="1" applyProtection="1">
      <alignment horizontal="center" vertical="center" wrapText="1"/>
      <protection/>
    </xf>
    <xf numFmtId="49" fontId="14" fillId="38" borderId="0" xfId="1518" applyNumberFormat="1" applyFont="1" applyFill="1" applyBorder="1" applyAlignment="1" applyProtection="1">
      <alignment horizontal="center" vertical="center" wrapText="1"/>
      <protection/>
    </xf>
    <xf numFmtId="49" fontId="0" fillId="0" borderId="0" xfId="1511" applyFont="1" applyAlignment="1" applyProtection="1">
      <alignment vertical="top" wrapText="1"/>
      <protection/>
    </xf>
    <xf numFmtId="0" fontId="0" fillId="38" borderId="0" xfId="0" applyNumberFormat="1" applyFont="1" applyFill="1" applyBorder="1" applyAlignment="1" applyProtection="1">
      <alignment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20" borderId="0" xfId="0" applyFont="1" applyFill="1" applyBorder="1" applyAlignment="1" applyProtection="1">
      <alignment vertical="center"/>
      <protection locked="0"/>
    </xf>
    <xf numFmtId="49" fontId="0" fillId="3" borderId="6" xfId="0" applyFill="1" applyBorder="1" applyAlignment="1" applyProtection="1">
      <alignment horizontal="center" vertical="top"/>
      <protection/>
    </xf>
    <xf numFmtId="0" fontId="0" fillId="0" borderId="0" xfId="1503" applyFont="1" applyProtection="1">
      <alignment/>
      <protection/>
    </xf>
    <xf numFmtId="0" fontId="23" fillId="0" borderId="0" xfId="1517" applyProtection="1">
      <alignment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8" borderId="0" xfId="1512" applyFont="1" applyFill="1" applyBorder="1" applyAlignment="1" applyProtection="1">
      <alignment vertical="center" wrapText="1"/>
      <protection/>
    </xf>
    <xf numFmtId="0" fontId="0" fillId="0" borderId="0" xfId="1512" applyFont="1" applyBorder="1" applyAlignment="1" applyProtection="1">
      <alignment vertical="center" wrapText="1"/>
      <protection/>
    </xf>
    <xf numFmtId="0" fontId="0" fillId="38" borderId="0" xfId="1515" applyFont="1" applyFill="1" applyBorder="1" applyAlignment="1" applyProtection="1">
      <alignment vertical="center" wrapText="1"/>
      <protection/>
    </xf>
    <xf numFmtId="0" fontId="0" fillId="39" borderId="0" xfId="1512" applyFont="1" applyFill="1" applyBorder="1" applyAlignment="1" applyProtection="1">
      <alignment vertical="center" wrapText="1"/>
      <protection/>
    </xf>
    <xf numFmtId="0" fontId="0" fillId="0" borderId="0" xfId="1512" applyFont="1" applyAlignment="1" applyProtection="1">
      <alignment vertical="center" wrapText="1"/>
      <protection/>
    </xf>
    <xf numFmtId="0" fontId="0" fillId="38" borderId="0" xfId="1515" applyFont="1" applyFill="1" applyBorder="1" applyAlignment="1" applyProtection="1">
      <alignment horizontal="center" vertical="center" wrapText="1"/>
      <protection/>
    </xf>
    <xf numFmtId="0" fontId="0" fillId="0" borderId="37" xfId="1512" applyFont="1" applyBorder="1" applyAlignment="1" applyProtection="1">
      <alignment vertical="center" wrapText="1"/>
      <protection/>
    </xf>
    <xf numFmtId="0" fontId="0" fillId="39" borderId="0" xfId="1512" applyFont="1" applyFill="1" applyBorder="1" applyAlignment="1" applyProtection="1">
      <alignment vertical="center" wrapText="1"/>
      <protection/>
    </xf>
    <xf numFmtId="0" fontId="0" fillId="0" borderId="0" xfId="1512" applyFont="1" applyAlignment="1" applyProtection="1">
      <alignment vertical="center" wrapText="1"/>
      <protection/>
    </xf>
    <xf numFmtId="0" fontId="0" fillId="38" borderId="0" xfId="1518" applyNumberFormat="1" applyFont="1" applyFill="1" applyBorder="1" applyAlignment="1" applyProtection="1">
      <alignment horizontal="center" vertical="center" wrapText="1"/>
      <protection/>
    </xf>
    <xf numFmtId="0" fontId="0" fillId="0" borderId="0" xfId="1512" applyFont="1" applyFill="1" applyAlignment="1" applyProtection="1">
      <alignment vertical="center" wrapText="1"/>
      <protection/>
    </xf>
    <xf numFmtId="14" fontId="0" fillId="38" borderId="0" xfId="1518" applyNumberFormat="1" applyFont="1" applyFill="1" applyBorder="1" applyAlignment="1" applyProtection="1">
      <alignment horizontal="center" vertical="center" wrapText="1"/>
      <protection/>
    </xf>
    <xf numFmtId="0" fontId="0" fillId="0" borderId="0" xfId="1512" applyFont="1" applyAlignment="1" applyProtection="1">
      <alignment horizontal="center" vertical="center" wrapText="1"/>
      <protection/>
    </xf>
    <xf numFmtId="0" fontId="0" fillId="38" borderId="38" xfId="1515" applyFont="1" applyFill="1" applyBorder="1" applyAlignment="1" applyProtection="1">
      <alignment vertical="center" wrapText="1"/>
      <protection/>
    </xf>
    <xf numFmtId="0" fontId="19" fillId="38" borderId="38" xfId="1518" applyNumberFormat="1" applyFont="1" applyFill="1" applyBorder="1" applyAlignment="1" applyProtection="1">
      <alignment horizontal="center" vertical="center" wrapText="1"/>
      <protection/>
    </xf>
    <xf numFmtId="0" fontId="0" fillId="38" borderId="39" xfId="1515" applyFont="1" applyFill="1" applyBorder="1" applyAlignment="1" applyProtection="1">
      <alignment vertical="center" wrapText="1"/>
      <protection/>
    </xf>
    <xf numFmtId="0" fontId="0" fillId="0" borderId="40" xfId="1512" applyFont="1" applyBorder="1" applyAlignment="1" applyProtection="1">
      <alignment vertical="center" wrapText="1"/>
      <protection/>
    </xf>
    <xf numFmtId="0" fontId="0" fillId="0" borderId="40" xfId="1515" applyFont="1" applyFill="1" applyBorder="1" applyAlignment="1" applyProtection="1">
      <alignment horizontal="center" vertical="center" wrapText="1"/>
      <protection/>
    </xf>
    <xf numFmtId="0" fontId="0" fillId="38" borderId="41" xfId="1515" applyFont="1" applyFill="1" applyBorder="1" applyAlignment="1" applyProtection="1">
      <alignment vertical="center" wrapText="1"/>
      <protection/>
    </xf>
    <xf numFmtId="0" fontId="0" fillId="38" borderId="42" xfId="1515" applyFont="1" applyFill="1" applyBorder="1" applyAlignment="1" applyProtection="1">
      <alignment vertical="center" wrapText="1"/>
      <protection/>
    </xf>
    <xf numFmtId="0" fontId="0" fillId="38" borderId="42" xfId="1515" applyFont="1" applyFill="1" applyBorder="1" applyAlignment="1" applyProtection="1">
      <alignment horizontal="center" vertical="center" wrapText="1"/>
      <protection/>
    </xf>
    <xf numFmtId="0" fontId="0" fillId="0" borderId="43" xfId="1512" applyFont="1" applyBorder="1" applyAlignment="1" applyProtection="1">
      <alignment vertical="center" wrapText="1"/>
      <protection/>
    </xf>
    <xf numFmtId="0" fontId="0" fillId="0" borderId="44" xfId="1512" applyFont="1" applyBorder="1" applyAlignment="1" applyProtection="1">
      <alignment vertical="center" wrapText="1"/>
      <protection/>
    </xf>
    <xf numFmtId="0" fontId="58" fillId="38" borderId="44" xfId="1518" applyNumberFormat="1" applyFont="1" applyFill="1" applyBorder="1" applyAlignment="1" applyProtection="1">
      <alignment horizontal="center" vertical="top" wrapText="1"/>
      <protection/>
    </xf>
    <xf numFmtId="0" fontId="0" fillId="38" borderId="44" xfId="1518" applyNumberFormat="1" applyFont="1" applyFill="1" applyBorder="1" applyAlignment="1" applyProtection="1">
      <alignment horizontal="center" vertical="center" wrapText="1"/>
      <protection/>
    </xf>
    <xf numFmtId="0" fontId="0" fillId="38" borderId="44" xfId="1512" applyFont="1" applyFill="1" applyBorder="1" applyAlignment="1" applyProtection="1">
      <alignment vertical="center" wrapText="1"/>
      <protection/>
    </xf>
    <xf numFmtId="0" fontId="0" fillId="38" borderId="45" xfId="1515" applyFont="1" applyFill="1" applyBorder="1" applyAlignment="1" applyProtection="1">
      <alignment vertical="center" wrapText="1"/>
      <protection/>
    </xf>
    <xf numFmtId="0" fontId="19" fillId="38" borderId="38" xfId="0" applyNumberFormat="1" applyFont="1" applyFill="1" applyBorder="1" applyAlignment="1" applyProtection="1">
      <alignment/>
      <protection/>
    </xf>
    <xf numFmtId="0" fontId="0" fillId="38" borderId="38" xfId="0" applyNumberFormat="1" applyFont="1" applyFill="1" applyBorder="1" applyAlignment="1" applyProtection="1">
      <alignment/>
      <protection/>
    </xf>
    <xf numFmtId="0" fontId="0" fillId="38" borderId="41" xfId="0" applyNumberFormat="1" applyFont="1" applyFill="1" applyBorder="1" applyAlignment="1" applyProtection="1">
      <alignment/>
      <protection/>
    </xf>
    <xf numFmtId="0" fontId="0" fillId="38" borderId="42" xfId="0" applyNumberFormat="1" applyFont="1" applyFill="1" applyBorder="1" applyAlignment="1" applyProtection="1">
      <alignment/>
      <protection/>
    </xf>
    <xf numFmtId="0" fontId="0" fillId="38" borderId="45" xfId="0" applyNumberFormat="1" applyFont="1" applyFill="1" applyBorder="1" applyAlignment="1" applyProtection="1">
      <alignment/>
      <protection/>
    </xf>
    <xf numFmtId="0" fontId="0" fillId="38" borderId="39" xfId="0" applyNumberFormat="1" applyFont="1" applyFill="1" applyBorder="1" applyAlignment="1" applyProtection="1">
      <alignment/>
      <protection/>
    </xf>
    <xf numFmtId="0" fontId="0" fillId="38" borderId="40" xfId="0" applyNumberFormat="1" applyFont="1" applyFill="1" applyBorder="1" applyAlignment="1" applyProtection="1">
      <alignment/>
      <protection/>
    </xf>
    <xf numFmtId="0" fontId="0" fillId="38" borderId="43" xfId="0" applyNumberFormat="1" applyFont="1" applyFill="1" applyBorder="1" applyAlignment="1" applyProtection="1">
      <alignment/>
      <protection/>
    </xf>
    <xf numFmtId="0" fontId="0" fillId="38" borderId="44" xfId="0" applyNumberFormat="1" applyFont="1" applyFill="1" applyBorder="1" applyAlignment="1" applyProtection="1">
      <alignment/>
      <protection/>
    </xf>
    <xf numFmtId="0" fontId="57" fillId="38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1516" applyProtection="1">
      <alignment/>
      <protection/>
    </xf>
    <xf numFmtId="0" fontId="75" fillId="0" borderId="0" xfId="1516" applyFont="1" applyProtection="1">
      <alignment/>
      <protection/>
    </xf>
    <xf numFmtId="49" fontId="55" fillId="38" borderId="0" xfId="1519" applyNumberFormat="1" applyFont="1" applyFill="1" applyBorder="1" applyAlignment="1" applyProtection="1">
      <alignment vertical="center" wrapText="1"/>
      <protection/>
    </xf>
    <xf numFmtId="0" fontId="54" fillId="38" borderId="0" xfId="1515" applyFont="1" applyFill="1" applyBorder="1" applyAlignment="1" applyProtection="1">
      <alignment vertical="center" wrapText="1"/>
      <protection/>
    </xf>
    <xf numFmtId="49" fontId="54" fillId="36" borderId="46" xfId="1515" applyNumberFormat="1" applyFont="1" applyFill="1" applyBorder="1" applyAlignment="1" applyProtection="1">
      <alignment vertical="center" wrapText="1"/>
      <protection locked="0"/>
    </xf>
    <xf numFmtId="49" fontId="54" fillId="36" borderId="47" xfId="1515" applyNumberFormat="1" applyFont="1" applyFill="1" applyBorder="1" applyAlignment="1" applyProtection="1">
      <alignment vertical="center" wrapText="1"/>
      <protection locked="0"/>
    </xf>
    <xf numFmtId="0" fontId="0" fillId="0" borderId="38" xfId="1512" applyFont="1" applyBorder="1" applyAlignment="1" applyProtection="1">
      <alignment vertical="center" wrapText="1"/>
      <protection/>
    </xf>
    <xf numFmtId="0" fontId="0" fillId="0" borderId="0" xfId="1515" applyFont="1" applyProtection="1">
      <alignment/>
      <protection/>
    </xf>
    <xf numFmtId="0" fontId="14" fillId="3" borderId="6" xfId="1515" applyFont="1" applyFill="1" applyBorder="1" applyAlignment="1" applyProtection="1">
      <alignment horizontal="center" vertical="center" wrapText="1"/>
      <protection/>
    </xf>
    <xf numFmtId="49" fontId="19" fillId="15" borderId="0" xfId="0" applyFont="1" applyFill="1" applyAlignment="1" applyProtection="1">
      <alignment horizontal="center" vertical="center"/>
      <protection/>
    </xf>
    <xf numFmtId="0" fontId="0" fillId="40" borderId="0" xfId="0" applyNumberFormat="1" applyFill="1" applyAlignment="1" applyProtection="1">
      <alignment horizontal="right"/>
      <protection/>
    </xf>
    <xf numFmtId="49" fontId="19" fillId="15" borderId="0" xfId="0" applyFont="1" applyFill="1" applyAlignment="1" applyProtection="1">
      <alignment horizontal="center" vertical="top"/>
      <protection/>
    </xf>
    <xf numFmtId="0" fontId="0" fillId="0" borderId="0" xfId="1512" applyFont="1" applyAlignment="1" applyProtection="1">
      <alignment horizontal="right" vertical="center"/>
      <protection/>
    </xf>
    <xf numFmtId="0" fontId="0" fillId="0" borderId="0" xfId="1515" applyFont="1" applyAlignment="1" applyProtection="1">
      <alignment vertical="center" wrapText="1"/>
      <protection/>
    </xf>
    <xf numFmtId="49" fontId="0" fillId="0" borderId="0" xfId="1511" applyNumberFormat="1" applyFont="1" applyProtection="1">
      <alignment vertical="top"/>
      <protection/>
    </xf>
    <xf numFmtId="0" fontId="22" fillId="38" borderId="40" xfId="1169" applyNumberFormat="1" applyFont="1" applyFill="1" applyBorder="1" applyAlignment="1" applyProtection="1">
      <alignment horizontal="left" wrapText="1"/>
      <protection/>
    </xf>
    <xf numFmtId="0" fontId="14" fillId="38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48" xfId="0" applyNumberFormat="1" applyFont="1" applyFill="1" applyBorder="1" applyAlignment="1" applyProtection="1">
      <alignment horizontal="center" vertical="center" wrapText="1"/>
      <protection/>
    </xf>
    <xf numFmtId="0" fontId="14" fillId="38" borderId="48" xfId="1508" applyNumberFormat="1" applyFont="1" applyFill="1" applyBorder="1" applyAlignment="1" applyProtection="1">
      <alignment horizontal="center" vertical="center" wrapText="1"/>
      <protection/>
    </xf>
    <xf numFmtId="0" fontId="14" fillId="38" borderId="49" xfId="1508" applyNumberFormat="1" applyFont="1" applyFill="1" applyBorder="1" applyAlignment="1" applyProtection="1">
      <alignment horizontal="center" vertical="center" wrapText="1"/>
      <protection/>
    </xf>
    <xf numFmtId="49" fontId="57" fillId="38" borderId="0" xfId="0" applyNumberFormat="1" applyFont="1" applyFill="1" applyBorder="1" applyAlignment="1" applyProtection="1">
      <alignment horizontal="center" vertical="center" wrapText="1"/>
      <protection/>
    </xf>
    <xf numFmtId="0" fontId="0" fillId="38" borderId="15" xfId="1508" applyNumberFormat="1" applyFont="1" applyFill="1" applyBorder="1" applyAlignment="1" applyProtection="1">
      <alignment horizontal="center" vertical="center" wrapText="1"/>
      <protection/>
    </xf>
    <xf numFmtId="49" fontId="0" fillId="38" borderId="15" xfId="1508" applyNumberFormat="1" applyFont="1" applyFill="1" applyBorder="1" applyAlignment="1" applyProtection="1">
      <alignment horizontal="center" vertical="center" wrapText="1"/>
      <protection/>
    </xf>
    <xf numFmtId="0" fontId="0" fillId="38" borderId="15" xfId="1508" applyNumberFormat="1" applyFont="1" applyFill="1" applyBorder="1" applyAlignment="1" applyProtection="1">
      <alignment horizontal="left" vertical="center" wrapText="1" indent="1"/>
      <protection/>
    </xf>
    <xf numFmtId="14" fontId="0" fillId="38" borderId="15" xfId="1515" applyNumberFormat="1" applyFont="1" applyFill="1" applyBorder="1" applyAlignment="1" applyProtection="1">
      <alignment horizontal="center" vertical="center" wrapText="1"/>
      <protection/>
    </xf>
    <xf numFmtId="14" fontId="0" fillId="3" borderId="15" xfId="1515" applyNumberFormat="1" applyFont="1" applyFill="1" applyBorder="1" applyAlignment="1" applyProtection="1">
      <alignment horizontal="center" vertical="center" wrapText="1"/>
      <protection/>
    </xf>
    <xf numFmtId="14" fontId="0" fillId="38" borderId="50" xfId="1515" applyNumberFormat="1" applyFont="1" applyFill="1" applyBorder="1" applyAlignment="1" applyProtection="1">
      <alignment horizontal="center" vertical="center" wrapText="1"/>
      <protection/>
    </xf>
    <xf numFmtId="49" fontId="0" fillId="4" borderId="15" xfId="1508" applyNumberFormat="1" applyFont="1" applyFill="1" applyBorder="1" applyAlignment="1" applyProtection="1">
      <alignment horizontal="center" vertical="center" wrapText="1"/>
      <protection locked="0"/>
    </xf>
    <xf numFmtId="49" fontId="0" fillId="3" borderId="15" xfId="1508" applyNumberFormat="1" applyFont="1" applyFill="1" applyBorder="1" applyAlignment="1" applyProtection="1">
      <alignment horizontal="center" vertical="center" wrapText="1"/>
      <protection/>
    </xf>
    <xf numFmtId="49" fontId="0" fillId="4" borderId="50" xfId="150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14" fillId="38" borderId="15" xfId="1458" applyNumberFormat="1" applyFont="1" applyFill="1" applyBorder="1" applyAlignment="1" applyProtection="1">
      <alignment horizontal="center" vertical="center"/>
      <protection/>
    </xf>
    <xf numFmtId="0" fontId="14" fillId="38" borderId="15" xfId="1458" applyNumberFormat="1" applyFont="1" applyFill="1" applyBorder="1" applyAlignment="1" applyProtection="1">
      <alignment horizontal="left" vertical="center" wrapText="1"/>
      <protection/>
    </xf>
    <xf numFmtId="0" fontId="14" fillId="38" borderId="15" xfId="1458" applyNumberFormat="1" applyFont="1" applyFill="1" applyBorder="1" applyAlignment="1" applyProtection="1">
      <alignment horizontal="center" vertical="center" wrapText="1"/>
      <protection/>
    </xf>
    <xf numFmtId="49" fontId="0" fillId="38" borderId="15" xfId="1458" applyNumberFormat="1" applyFont="1" applyFill="1" applyBorder="1" applyAlignment="1" applyProtection="1">
      <alignment horizontal="center" vertical="center"/>
      <protection/>
    </xf>
    <xf numFmtId="49" fontId="0" fillId="38" borderId="48" xfId="1458" applyNumberFormat="1" applyFont="1" applyFill="1" applyBorder="1" applyAlignment="1" applyProtection="1">
      <alignment horizontal="center" vertical="center"/>
      <protection/>
    </xf>
    <xf numFmtId="49" fontId="14" fillId="4" borderId="50" xfId="1458" applyNumberFormat="1" applyFont="1" applyFill="1" applyBorder="1" applyAlignment="1" applyProtection="1">
      <alignment horizontal="center" vertical="center" wrapText="1"/>
      <protection locked="0"/>
    </xf>
    <xf numFmtId="0" fontId="14" fillId="38" borderId="48" xfId="1458" applyNumberFormat="1" applyFont="1" applyFill="1" applyBorder="1" applyAlignment="1" applyProtection="1">
      <alignment horizontal="center" vertical="center" wrapText="1"/>
      <protection/>
    </xf>
    <xf numFmtId="0" fontId="0" fillId="0" borderId="0" xfId="1505" applyFont="1" applyAlignment="1" applyProtection="1">
      <alignment vertical="center" wrapText="1"/>
      <protection/>
    </xf>
    <xf numFmtId="0" fontId="0" fillId="0" borderId="0" xfId="1505" applyFont="1" applyFill="1" applyAlignment="1" applyProtection="1">
      <alignment vertical="center" wrapText="1"/>
      <protection/>
    </xf>
    <xf numFmtId="0" fontId="0" fillId="0" borderId="0" xfId="1513" applyFont="1" applyAlignment="1" applyProtection="1">
      <alignment horizontal="left" vertical="center"/>
      <protection/>
    </xf>
    <xf numFmtId="0" fontId="0" fillId="38" borderId="0" xfId="1458" applyNumberFormat="1" applyFont="1" applyFill="1" applyBorder="1" applyAlignment="1" applyProtection="1">
      <alignment wrapText="1"/>
      <protection/>
    </xf>
    <xf numFmtId="0" fontId="0" fillId="38" borderId="39" xfId="1458" applyNumberFormat="1" applyFont="1" applyFill="1" applyBorder="1" applyAlignment="1" applyProtection="1">
      <alignment wrapText="1"/>
      <protection/>
    </xf>
    <xf numFmtId="0" fontId="0" fillId="38" borderId="38" xfId="1458" applyNumberFormat="1" applyFont="1" applyFill="1" applyBorder="1" applyAlignment="1" applyProtection="1">
      <alignment wrapText="1"/>
      <protection/>
    </xf>
    <xf numFmtId="0" fontId="0" fillId="38" borderId="38" xfId="1458" applyNumberFormat="1" applyFont="1" applyFill="1" applyBorder="1" applyAlignment="1" applyProtection="1">
      <alignment horizontal="right" vertical="top"/>
      <protection/>
    </xf>
    <xf numFmtId="0" fontId="0" fillId="38" borderId="15" xfId="1458" applyNumberFormat="1" applyFont="1" applyFill="1" applyBorder="1" applyAlignment="1" applyProtection="1">
      <alignment horizontal="left" vertical="center" wrapText="1" indent="1"/>
      <protection/>
    </xf>
    <xf numFmtId="0" fontId="0" fillId="38" borderId="15" xfId="1458" applyNumberFormat="1" applyFont="1" applyFill="1" applyBorder="1" applyAlignment="1" applyProtection="1">
      <alignment horizontal="center" vertical="center" wrapText="1"/>
      <protection/>
    </xf>
    <xf numFmtId="0" fontId="0" fillId="38" borderId="15" xfId="1458" applyNumberFormat="1" applyFont="1" applyFill="1" applyBorder="1" applyAlignment="1" applyProtection="1">
      <alignment horizontal="left" vertical="center" wrapText="1" indent="2"/>
      <protection/>
    </xf>
    <xf numFmtId="0" fontId="0" fillId="38" borderId="15" xfId="1458" applyNumberFormat="1" applyFont="1" applyFill="1" applyBorder="1" applyAlignment="1" applyProtection="1">
      <alignment horizontal="left" vertical="center" wrapText="1" indent="3"/>
      <protection/>
    </xf>
    <xf numFmtId="177" fontId="0" fillId="36" borderId="15" xfId="1458" applyNumberFormat="1" applyFont="1" applyFill="1" applyBorder="1" applyAlignment="1" applyProtection="1">
      <alignment horizontal="center" vertical="center"/>
      <protection locked="0"/>
    </xf>
    <xf numFmtId="0" fontId="0" fillId="38" borderId="15" xfId="1458" applyNumberFormat="1" applyFont="1" applyFill="1" applyBorder="1" applyAlignment="1" applyProtection="1">
      <alignment horizontal="left" vertical="center" wrapText="1" indent="5"/>
      <protection/>
    </xf>
    <xf numFmtId="0" fontId="0" fillId="38" borderId="48" xfId="1458" applyNumberFormat="1" applyFont="1" applyFill="1" applyBorder="1" applyAlignment="1" applyProtection="1">
      <alignment horizontal="left" vertical="center" wrapText="1" indent="1"/>
      <protection/>
    </xf>
    <xf numFmtId="0" fontId="0" fillId="38" borderId="48" xfId="1458" applyNumberFormat="1" applyFont="1" applyFill="1" applyBorder="1" applyAlignment="1" applyProtection="1">
      <alignment horizontal="center" vertical="center" wrapText="1"/>
      <protection/>
    </xf>
    <xf numFmtId="49" fontId="0" fillId="38" borderId="0" xfId="1458" applyNumberFormat="1" applyFont="1" applyFill="1" applyBorder="1" applyAlignment="1" applyProtection="1">
      <alignment horizontal="center" vertical="center"/>
      <protection/>
    </xf>
    <xf numFmtId="0" fontId="0" fillId="38" borderId="0" xfId="1458" applyNumberFormat="1" applyFont="1" applyFill="1" applyBorder="1" applyAlignment="1" applyProtection="1">
      <alignment vertical="center" wrapText="1"/>
      <protection/>
    </xf>
    <xf numFmtId="0" fontId="0" fillId="38" borderId="0" xfId="1458" applyNumberFormat="1" applyFont="1" applyFill="1" applyBorder="1" applyAlignment="1" applyProtection="1">
      <alignment horizontal="center" vertical="center" wrapText="1"/>
      <protection/>
    </xf>
    <xf numFmtId="0" fontId="0" fillId="38" borderId="0" xfId="1458" applyNumberFormat="1" applyFont="1" applyFill="1" applyBorder="1" applyAlignment="1" applyProtection="1">
      <alignment horizontal="center" vertical="center"/>
      <protection/>
    </xf>
    <xf numFmtId="0" fontId="0" fillId="38" borderId="38" xfId="1458" applyNumberFormat="1" applyFont="1" applyFill="1" applyBorder="1" applyAlignment="1" applyProtection="1">
      <alignment/>
      <protection/>
    </xf>
    <xf numFmtId="0" fontId="0" fillId="0" borderId="0" xfId="1505" applyFont="1" applyAlignment="1" applyProtection="1">
      <alignment horizontal="right" vertical="center" wrapText="1"/>
      <protection/>
    </xf>
    <xf numFmtId="0" fontId="14" fillId="38" borderId="15" xfId="1459" applyNumberFormat="1" applyFont="1" applyFill="1" applyBorder="1" applyAlignment="1" applyProtection="1">
      <alignment horizontal="center" vertical="center" wrapText="1"/>
      <protection/>
    </xf>
    <xf numFmtId="0" fontId="14" fillId="38" borderId="48" xfId="1459" applyNumberFormat="1" applyFont="1" applyFill="1" applyBorder="1" applyAlignment="1" applyProtection="1">
      <alignment horizontal="center" vertical="center" wrapText="1"/>
      <protection/>
    </xf>
    <xf numFmtId="0" fontId="14" fillId="38" borderId="15" xfId="1459" applyNumberFormat="1" applyFont="1" applyFill="1" applyBorder="1" applyAlignment="1" applyProtection="1">
      <alignment horizontal="left" vertical="center" wrapText="1"/>
      <protection/>
    </xf>
    <xf numFmtId="49" fontId="14" fillId="4" borderId="50" xfId="1459" applyNumberFormat="1" applyFont="1" applyFill="1" applyBorder="1" applyAlignment="1" applyProtection="1">
      <alignment horizontal="center" vertical="center" wrapText="1"/>
      <protection locked="0"/>
    </xf>
    <xf numFmtId="49" fontId="14" fillId="4" borderId="49" xfId="1459" applyNumberFormat="1" applyFont="1" applyFill="1" applyBorder="1" applyAlignment="1" applyProtection="1">
      <alignment horizontal="center" vertical="center" wrapText="1"/>
      <protection locked="0"/>
    </xf>
    <xf numFmtId="49" fontId="54" fillId="36" borderId="46" xfId="1515" applyNumberFormat="1" applyFont="1" applyFill="1" applyBorder="1" applyAlignment="1" applyProtection="1">
      <alignment horizontal="center" vertical="center" wrapText="1"/>
      <protection locked="0"/>
    </xf>
    <xf numFmtId="49" fontId="54" fillId="36" borderId="47" xfId="1515" applyNumberFormat="1" applyFont="1" applyFill="1" applyBorder="1" applyAlignment="1" applyProtection="1">
      <alignment horizontal="center" vertical="center" wrapText="1"/>
      <protection locked="0"/>
    </xf>
    <xf numFmtId="49" fontId="14" fillId="38" borderId="15" xfId="1459" applyNumberFormat="1" applyFont="1" applyFill="1" applyBorder="1" applyAlignment="1" applyProtection="1">
      <alignment horizontal="center" vertical="center"/>
      <protection/>
    </xf>
    <xf numFmtId="49" fontId="0" fillId="38" borderId="15" xfId="1459" applyNumberFormat="1" applyFont="1" applyFill="1" applyBorder="1" applyAlignment="1" applyProtection="1">
      <alignment horizontal="center" vertical="center"/>
      <protection/>
    </xf>
    <xf numFmtId="49" fontId="14" fillId="38" borderId="48" xfId="1459" applyNumberFormat="1" applyFont="1" applyFill="1" applyBorder="1" applyAlignment="1" applyProtection="1">
      <alignment horizontal="center" vertical="center"/>
      <protection/>
    </xf>
    <xf numFmtId="2" fontId="0" fillId="4" borderId="15" xfId="1458" applyNumberFormat="1" applyFont="1" applyFill="1" applyBorder="1" applyAlignment="1" applyProtection="1">
      <alignment horizontal="center" vertical="center"/>
      <protection locked="0"/>
    </xf>
    <xf numFmtId="2" fontId="14" fillId="4" borderId="15" xfId="1458" applyNumberFormat="1" applyFont="1" applyFill="1" applyBorder="1" applyAlignment="1" applyProtection="1">
      <alignment horizontal="center" vertical="center"/>
      <protection locked="0"/>
    </xf>
    <xf numFmtId="2" fontId="14" fillId="36" borderId="15" xfId="1458" applyNumberFormat="1" applyFont="1" applyFill="1" applyBorder="1" applyAlignment="1" applyProtection="1">
      <alignment horizontal="center" vertical="center"/>
      <protection locked="0"/>
    </xf>
    <xf numFmtId="49" fontId="14" fillId="38" borderId="15" xfId="1460" applyNumberFormat="1" applyFont="1" applyFill="1" applyBorder="1" applyAlignment="1" applyProtection="1">
      <alignment horizontal="center" vertical="center"/>
      <protection/>
    </xf>
    <xf numFmtId="0" fontId="14" fillId="38" borderId="15" xfId="1460" applyNumberFormat="1" applyFont="1" applyFill="1" applyBorder="1" applyAlignment="1" applyProtection="1">
      <alignment horizontal="left" vertical="center" wrapText="1"/>
      <protection/>
    </xf>
    <xf numFmtId="0" fontId="14" fillId="38" borderId="15" xfId="1460" applyNumberFormat="1" applyFont="1" applyFill="1" applyBorder="1" applyAlignment="1" applyProtection="1">
      <alignment horizontal="center" vertical="center" wrapText="1"/>
      <protection/>
    </xf>
    <xf numFmtId="49" fontId="0" fillId="38" borderId="15" xfId="1460" applyNumberFormat="1" applyFont="1" applyFill="1" applyBorder="1" applyAlignment="1" applyProtection="1">
      <alignment horizontal="center" vertical="center"/>
      <protection/>
    </xf>
    <xf numFmtId="0" fontId="0" fillId="38" borderId="15" xfId="1460" applyNumberFormat="1" applyFont="1" applyFill="1" applyBorder="1" applyAlignment="1" applyProtection="1">
      <alignment horizontal="center" vertical="center" wrapText="1"/>
      <protection/>
    </xf>
    <xf numFmtId="0" fontId="0" fillId="38" borderId="50" xfId="1460" applyNumberFormat="1" applyFont="1" applyFill="1" applyBorder="1" applyAlignment="1" applyProtection="1">
      <alignment horizontal="center" vertical="center" wrapText="1"/>
      <protection/>
    </xf>
    <xf numFmtId="0" fontId="0" fillId="0" borderId="0" xfId="1507" applyFont="1" applyFill="1" applyAlignment="1" applyProtection="1">
      <alignment vertical="center" wrapText="1"/>
      <protection/>
    </xf>
    <xf numFmtId="0" fontId="0" fillId="0" borderId="0" xfId="1507" applyFont="1" applyAlignment="1" applyProtection="1">
      <alignment vertical="center" wrapText="1"/>
      <protection/>
    </xf>
    <xf numFmtId="0" fontId="0" fillId="0" borderId="0" xfId="1506" applyFont="1" applyFill="1" applyAlignment="1" applyProtection="1">
      <alignment vertical="center" wrapText="1"/>
      <protection/>
    </xf>
    <xf numFmtId="0" fontId="0" fillId="38" borderId="0" xfId="1460" applyNumberFormat="1" applyFont="1" applyFill="1" applyBorder="1" applyAlignment="1" applyProtection="1">
      <alignment wrapText="1"/>
      <protection/>
    </xf>
    <xf numFmtId="0" fontId="0" fillId="38" borderId="39" xfId="1460" applyNumberFormat="1" applyFont="1" applyFill="1" applyBorder="1" applyAlignment="1" applyProtection="1">
      <alignment wrapText="1"/>
      <protection/>
    </xf>
    <xf numFmtId="0" fontId="0" fillId="38" borderId="38" xfId="1460" applyNumberFormat="1" applyFont="1" applyFill="1" applyBorder="1" applyAlignment="1" applyProtection="1">
      <alignment wrapText="1"/>
      <protection/>
    </xf>
    <xf numFmtId="0" fontId="0" fillId="38" borderId="38" xfId="1460" applyNumberFormat="1" applyFont="1" applyFill="1" applyBorder="1" applyAlignment="1" applyProtection="1">
      <alignment horizontal="right" vertical="top"/>
      <protection/>
    </xf>
    <xf numFmtId="0" fontId="0" fillId="38" borderId="15" xfId="1460" applyNumberFormat="1" applyFont="1" applyFill="1" applyBorder="1" applyAlignment="1" applyProtection="1">
      <alignment horizontal="left" vertical="center" wrapText="1" indent="1"/>
      <protection/>
    </xf>
    <xf numFmtId="49" fontId="0" fillId="4" borderId="50" xfId="1459" applyNumberFormat="1" applyFont="1" applyFill="1" applyBorder="1" applyAlignment="1" applyProtection="1">
      <alignment horizontal="center" vertical="center" wrapText="1"/>
      <protection locked="0"/>
    </xf>
    <xf numFmtId="0" fontId="0" fillId="38" borderId="15" xfId="1460" applyNumberFormat="1" applyFont="1" applyFill="1" applyBorder="1" applyAlignment="1" applyProtection="1">
      <alignment horizontal="left" vertical="center" wrapText="1" indent="2"/>
      <protection/>
    </xf>
    <xf numFmtId="0" fontId="0" fillId="38" borderId="15" xfId="1460" applyNumberFormat="1" applyFont="1" applyFill="1" applyBorder="1" applyAlignment="1" applyProtection="1">
      <alignment horizontal="left" vertical="center" wrapText="1" indent="3"/>
      <protection/>
    </xf>
    <xf numFmtId="0" fontId="0" fillId="38" borderId="15" xfId="1460" applyNumberFormat="1" applyFont="1" applyFill="1" applyBorder="1" applyAlignment="1" applyProtection="1">
      <alignment horizontal="left" vertical="center" wrapText="1" indent="5"/>
      <protection/>
    </xf>
    <xf numFmtId="49" fontId="0" fillId="38" borderId="48" xfId="1460" applyNumberFormat="1" applyFont="1" applyFill="1" applyBorder="1" applyAlignment="1" applyProtection="1">
      <alignment horizontal="center" vertical="center"/>
      <protection/>
    </xf>
    <xf numFmtId="0" fontId="0" fillId="38" borderId="48" xfId="1460" applyNumberFormat="1" applyFont="1" applyFill="1" applyBorder="1" applyAlignment="1" applyProtection="1">
      <alignment horizontal="left" vertical="center" wrapText="1" indent="1"/>
      <protection/>
    </xf>
    <xf numFmtId="0" fontId="0" fillId="38" borderId="48" xfId="1460" applyNumberFormat="1" applyFont="1" applyFill="1" applyBorder="1" applyAlignment="1" applyProtection="1">
      <alignment horizontal="center" vertical="center" wrapText="1"/>
      <protection/>
    </xf>
    <xf numFmtId="49" fontId="0" fillId="38" borderId="0" xfId="1460" applyNumberFormat="1" applyFont="1" applyFill="1" applyBorder="1" applyAlignment="1" applyProtection="1">
      <alignment horizontal="center" vertical="center"/>
      <protection/>
    </xf>
    <xf numFmtId="0" fontId="0" fillId="38" borderId="0" xfId="1460" applyNumberFormat="1" applyFont="1" applyFill="1" applyBorder="1" applyAlignment="1" applyProtection="1">
      <alignment vertical="center" wrapText="1"/>
      <protection/>
    </xf>
    <xf numFmtId="0" fontId="0" fillId="38" borderId="0" xfId="1460" applyNumberFormat="1" applyFont="1" applyFill="1" applyBorder="1" applyAlignment="1" applyProtection="1">
      <alignment horizontal="center" vertical="center" wrapText="1"/>
      <protection/>
    </xf>
    <xf numFmtId="0" fontId="0" fillId="38" borderId="0" xfId="1460" applyNumberFormat="1" applyFont="1" applyFill="1" applyBorder="1" applyAlignment="1" applyProtection="1">
      <alignment horizontal="center" vertical="center"/>
      <protection/>
    </xf>
    <xf numFmtId="0" fontId="0" fillId="38" borderId="38" xfId="1460" applyNumberFormat="1" applyFont="1" applyFill="1" applyBorder="1" applyAlignment="1" applyProtection="1">
      <alignment/>
      <protection/>
    </xf>
    <xf numFmtId="0" fontId="0" fillId="38" borderId="0" xfId="1459" applyNumberFormat="1" applyFont="1" applyFill="1" applyBorder="1" applyAlignment="1" applyProtection="1">
      <alignment wrapText="1"/>
      <protection/>
    </xf>
    <xf numFmtId="0" fontId="0" fillId="38" borderId="39" xfId="1459" applyNumberFormat="1" applyFont="1" applyFill="1" applyBorder="1" applyAlignment="1" applyProtection="1">
      <alignment wrapText="1"/>
      <protection/>
    </xf>
    <xf numFmtId="0" fontId="0" fillId="38" borderId="38" xfId="1459" applyNumberFormat="1" applyFont="1" applyFill="1" applyBorder="1" applyAlignment="1" applyProtection="1">
      <alignment wrapText="1"/>
      <protection/>
    </xf>
    <xf numFmtId="0" fontId="0" fillId="38" borderId="38" xfId="1459" applyNumberFormat="1" applyFont="1" applyFill="1" applyBorder="1" applyAlignment="1" applyProtection="1">
      <alignment horizontal="right" vertical="top"/>
      <protection/>
    </xf>
    <xf numFmtId="0" fontId="0" fillId="38" borderId="15" xfId="1459" applyNumberFormat="1" applyFont="1" applyFill="1" applyBorder="1" applyAlignment="1" applyProtection="1">
      <alignment horizontal="left" vertical="center" wrapText="1" indent="1"/>
      <protection/>
    </xf>
    <xf numFmtId="0" fontId="0" fillId="38" borderId="15" xfId="1459" applyNumberFormat="1" applyFont="1" applyFill="1" applyBorder="1" applyAlignment="1" applyProtection="1">
      <alignment horizontal="center" vertical="center" wrapText="1"/>
      <protection/>
    </xf>
    <xf numFmtId="0" fontId="0" fillId="38" borderId="15" xfId="1459" applyNumberFormat="1" applyFont="1" applyFill="1" applyBorder="1" applyAlignment="1" applyProtection="1">
      <alignment horizontal="left" vertical="center" wrapText="1" indent="2"/>
      <protection/>
    </xf>
    <xf numFmtId="0" fontId="0" fillId="38" borderId="15" xfId="1459" applyNumberFormat="1" applyFont="1" applyFill="1" applyBorder="1" applyAlignment="1" applyProtection="1">
      <alignment horizontal="left" vertical="center" wrapText="1" indent="3"/>
      <protection/>
    </xf>
    <xf numFmtId="0" fontId="0" fillId="38" borderId="15" xfId="1459" applyNumberFormat="1" applyFont="1" applyFill="1" applyBorder="1" applyAlignment="1" applyProtection="1">
      <alignment horizontal="left" vertical="center" wrapText="1" indent="5"/>
      <protection/>
    </xf>
    <xf numFmtId="49" fontId="0" fillId="38" borderId="0" xfId="1459" applyNumberFormat="1" applyFont="1" applyFill="1" applyBorder="1" applyAlignment="1" applyProtection="1">
      <alignment horizontal="center" vertical="center"/>
      <protection/>
    </xf>
    <xf numFmtId="0" fontId="0" fillId="38" borderId="0" xfId="1459" applyNumberFormat="1" applyFont="1" applyFill="1" applyBorder="1" applyAlignment="1" applyProtection="1">
      <alignment vertical="center" wrapText="1"/>
      <protection/>
    </xf>
    <xf numFmtId="0" fontId="0" fillId="38" borderId="0" xfId="1459" applyNumberFormat="1" applyFont="1" applyFill="1" applyBorder="1" applyAlignment="1" applyProtection="1">
      <alignment horizontal="center" vertical="center" wrapText="1"/>
      <protection/>
    </xf>
    <xf numFmtId="0" fontId="0" fillId="38" borderId="0" xfId="1459" applyNumberFormat="1" applyFont="1" applyFill="1" applyBorder="1" applyAlignment="1" applyProtection="1">
      <alignment horizontal="center" vertical="center"/>
      <protection/>
    </xf>
    <xf numFmtId="0" fontId="0" fillId="38" borderId="38" xfId="1459" applyNumberFormat="1" applyFont="1" applyFill="1" applyBorder="1" applyAlignment="1" applyProtection="1">
      <alignment/>
      <protection/>
    </xf>
    <xf numFmtId="49" fontId="0" fillId="0" borderId="0" xfId="0" applyFont="1" applyAlignment="1" applyProtection="1">
      <alignment vertical="top"/>
      <protection/>
    </xf>
    <xf numFmtId="0" fontId="17" fillId="0" borderId="0" xfId="1460" applyFont="1" applyProtection="1">
      <alignment/>
      <protection/>
    </xf>
    <xf numFmtId="0" fontId="17" fillId="0" borderId="0" xfId="1458" applyFont="1" applyProtection="1">
      <alignment/>
      <protection/>
    </xf>
    <xf numFmtId="0" fontId="17" fillId="0" borderId="0" xfId="1459" applyFont="1" applyProtection="1">
      <alignment/>
      <protection/>
    </xf>
    <xf numFmtId="49" fontId="0" fillId="0" borderId="41" xfId="0" applyFont="1" applyBorder="1" applyAlignment="1" applyProtection="1">
      <alignment vertical="top"/>
      <protection/>
    </xf>
    <xf numFmtId="49" fontId="0" fillId="0" borderId="42" xfId="0" applyFont="1" applyBorder="1" applyAlignment="1" applyProtection="1">
      <alignment vertical="top"/>
      <protection/>
    </xf>
    <xf numFmtId="49" fontId="0" fillId="0" borderId="45" xfId="0" applyFont="1" applyBorder="1" applyAlignment="1" applyProtection="1">
      <alignment vertical="top"/>
      <protection/>
    </xf>
    <xf numFmtId="0" fontId="14" fillId="38" borderId="48" xfId="1459" applyNumberFormat="1" applyFont="1" applyFill="1" applyBorder="1" applyAlignment="1" applyProtection="1">
      <alignment horizontal="left" vertical="center" wrapText="1"/>
      <protection/>
    </xf>
    <xf numFmtId="0" fontId="14" fillId="38" borderId="0" xfId="1458" applyNumberFormat="1" applyFont="1" applyFill="1" applyBorder="1" applyAlignment="1" applyProtection="1">
      <alignment horizontal="center" wrapText="1"/>
      <protection/>
    </xf>
    <xf numFmtId="0" fontId="14" fillId="38" borderId="40" xfId="1458" applyNumberFormat="1" applyFont="1" applyFill="1" applyBorder="1" applyAlignment="1" applyProtection="1">
      <alignment horizontal="center" wrapText="1"/>
      <protection/>
    </xf>
    <xf numFmtId="0" fontId="14" fillId="38" borderId="43" xfId="1458" applyNumberFormat="1" applyFont="1" applyFill="1" applyBorder="1" applyAlignment="1" applyProtection="1">
      <alignment horizontal="center" wrapText="1"/>
      <protection/>
    </xf>
    <xf numFmtId="0" fontId="14" fillId="38" borderId="44" xfId="1458" applyNumberFormat="1" applyFont="1" applyFill="1" applyBorder="1" applyAlignment="1" applyProtection="1">
      <alignment horizontal="center" wrapText="1"/>
      <protection/>
    </xf>
    <xf numFmtId="0" fontId="57" fillId="38" borderId="0" xfId="1458" applyNumberFormat="1" applyFont="1" applyFill="1" applyBorder="1" applyAlignment="1" applyProtection="1">
      <alignment horizontal="center" vertical="center" wrapText="1"/>
      <protection/>
    </xf>
    <xf numFmtId="0" fontId="14" fillId="38" borderId="38" xfId="1458" applyNumberFormat="1" applyFont="1" applyFill="1" applyBorder="1" applyAlignment="1" applyProtection="1">
      <alignment horizontal="right" vertical="top"/>
      <protection/>
    </xf>
    <xf numFmtId="0" fontId="14" fillId="38" borderId="0" xfId="1459" applyNumberFormat="1" applyFont="1" applyFill="1" applyBorder="1" applyAlignment="1" applyProtection="1">
      <alignment horizontal="center" wrapText="1"/>
      <protection/>
    </xf>
    <xf numFmtId="0" fontId="14" fillId="38" borderId="40" xfId="1459" applyNumberFormat="1" applyFont="1" applyFill="1" applyBorder="1" applyAlignment="1" applyProtection="1">
      <alignment horizontal="center" wrapText="1"/>
      <protection/>
    </xf>
    <xf numFmtId="0" fontId="14" fillId="38" borderId="43" xfId="1459" applyNumberFormat="1" applyFont="1" applyFill="1" applyBorder="1" applyAlignment="1" applyProtection="1">
      <alignment horizontal="center" wrapText="1"/>
      <protection/>
    </xf>
    <xf numFmtId="0" fontId="14" fillId="38" borderId="44" xfId="1459" applyNumberFormat="1" applyFont="1" applyFill="1" applyBorder="1" applyAlignment="1" applyProtection="1">
      <alignment horizontal="center" wrapText="1"/>
      <protection/>
    </xf>
    <xf numFmtId="0" fontId="14" fillId="38" borderId="38" xfId="1459" applyNumberFormat="1" applyFont="1" applyFill="1" applyBorder="1" applyAlignment="1" applyProtection="1">
      <alignment horizontal="right" vertical="top"/>
      <protection/>
    </xf>
    <xf numFmtId="0" fontId="14" fillId="38" borderId="0" xfId="1460" applyNumberFormat="1" applyFont="1" applyFill="1" applyBorder="1" applyAlignment="1" applyProtection="1">
      <alignment horizontal="center" wrapText="1"/>
      <protection/>
    </xf>
    <xf numFmtId="0" fontId="14" fillId="38" borderId="40" xfId="1460" applyNumberFormat="1" applyFont="1" applyFill="1" applyBorder="1" applyAlignment="1" applyProtection="1">
      <alignment horizontal="center" wrapText="1"/>
      <protection/>
    </xf>
    <xf numFmtId="0" fontId="14" fillId="38" borderId="43" xfId="1460" applyNumberFormat="1" applyFont="1" applyFill="1" applyBorder="1" applyAlignment="1" applyProtection="1">
      <alignment horizontal="center" wrapText="1"/>
      <protection/>
    </xf>
    <xf numFmtId="0" fontId="14" fillId="38" borderId="44" xfId="1460" applyNumberFormat="1" applyFont="1" applyFill="1" applyBorder="1" applyAlignment="1" applyProtection="1">
      <alignment horizontal="center" wrapText="1"/>
      <protection/>
    </xf>
    <xf numFmtId="0" fontId="14" fillId="38" borderId="38" xfId="1460" applyNumberFormat="1" applyFont="1" applyFill="1" applyBorder="1" applyAlignment="1" applyProtection="1">
      <alignment horizontal="right" vertical="top"/>
      <protection/>
    </xf>
    <xf numFmtId="0" fontId="54" fillId="38" borderId="51" xfId="1515" applyFont="1" applyFill="1" applyBorder="1" applyAlignment="1" applyProtection="1">
      <alignment horizontal="center" vertical="center" wrapText="1"/>
      <protection/>
    </xf>
    <xf numFmtId="0" fontId="54" fillId="38" borderId="52" xfId="1515" applyFont="1" applyFill="1" applyBorder="1" applyAlignment="1" applyProtection="1">
      <alignment horizontal="center" vertical="center" wrapText="1"/>
      <protection/>
    </xf>
    <xf numFmtId="49" fontId="54" fillId="38" borderId="52" xfId="1519" applyNumberFormat="1" applyFont="1" applyFill="1" applyBorder="1" applyAlignment="1" applyProtection="1">
      <alignment horizontal="center" vertical="center" wrapText="1"/>
      <protection/>
    </xf>
    <xf numFmtId="49" fontId="54" fillId="38" borderId="51" xfId="1519" applyNumberFormat="1" applyFont="1" applyFill="1" applyBorder="1" applyAlignment="1" applyProtection="1">
      <alignment horizontal="center" vertical="center" wrapText="1"/>
      <protection/>
    </xf>
    <xf numFmtId="49" fontId="0" fillId="0" borderId="0" xfId="1515" applyNumberFormat="1" applyFont="1" applyProtection="1">
      <alignment/>
      <protection/>
    </xf>
    <xf numFmtId="14" fontId="0" fillId="3" borderId="46" xfId="1515" applyNumberFormat="1" applyFont="1" applyFill="1" applyBorder="1" applyAlignment="1" applyProtection="1">
      <alignment horizontal="center" vertical="center" wrapText="1"/>
      <protection/>
    </xf>
    <xf numFmtId="0" fontId="14" fillId="38" borderId="44" xfId="0" applyNumberFormat="1" applyFont="1" applyFill="1" applyBorder="1" applyAlignment="1" applyProtection="1">
      <alignment horizontal="center" wrapText="1"/>
      <protection/>
    </xf>
    <xf numFmtId="0" fontId="17" fillId="0" borderId="0" xfId="1460" applyFont="1" applyProtection="1">
      <alignment/>
      <protection/>
    </xf>
    <xf numFmtId="0" fontId="17" fillId="0" borderId="0" xfId="1458" applyFont="1" applyProtection="1">
      <alignment/>
      <protection/>
    </xf>
    <xf numFmtId="0" fontId="17" fillId="0" borderId="0" xfId="1459" applyFont="1" applyProtection="1">
      <alignment/>
      <protection/>
    </xf>
    <xf numFmtId="0" fontId="0" fillId="38" borderId="38" xfId="0" applyNumberFormat="1" applyFont="1" applyFill="1" applyBorder="1" applyAlignment="1" applyProtection="1">
      <alignment horizontal="right" vertical="top"/>
      <protection/>
    </xf>
    <xf numFmtId="0" fontId="0" fillId="38" borderId="44" xfId="0" applyNumberFormat="1" applyFont="1" applyFill="1" applyBorder="1" applyAlignment="1" applyProtection="1">
      <alignment horizontal="center" wrapText="1"/>
      <protection/>
    </xf>
    <xf numFmtId="49" fontId="0" fillId="38" borderId="0" xfId="0" applyNumberFormat="1" applyFont="1" applyFill="1" applyBorder="1" applyAlignment="1" applyProtection="1">
      <alignment horizontal="center" vertical="center"/>
      <protection/>
    </xf>
    <xf numFmtId="0" fontId="0" fillId="38" borderId="0" xfId="0" applyNumberFormat="1" applyFont="1" applyFill="1" applyBorder="1" applyAlignment="1" applyProtection="1">
      <alignment vertical="center" wrapText="1"/>
      <protection/>
    </xf>
    <xf numFmtId="0" fontId="0" fillId="38" borderId="0" xfId="0" applyNumberFormat="1" applyFont="1" applyFill="1" applyBorder="1" applyAlignment="1" applyProtection="1">
      <alignment horizontal="center" vertical="center" wrapText="1"/>
      <protection/>
    </xf>
    <xf numFmtId="0" fontId="0" fillId="38" borderId="0" xfId="0" applyNumberFormat="1" applyFont="1" applyFill="1" applyBorder="1" applyAlignment="1" applyProtection="1">
      <alignment horizontal="center" vertical="center"/>
      <protection/>
    </xf>
    <xf numFmtId="0" fontId="0" fillId="38" borderId="38" xfId="0" applyNumberFormat="1" applyFont="1" applyFill="1" applyBorder="1" applyAlignment="1" applyProtection="1">
      <alignment/>
      <protection/>
    </xf>
    <xf numFmtId="49" fontId="0" fillId="38" borderId="15" xfId="0" applyNumberFormat="1" applyFont="1" applyFill="1" applyBorder="1" applyAlignment="1" applyProtection="1">
      <alignment horizontal="center" vertical="center"/>
      <protection/>
    </xf>
    <xf numFmtId="0" fontId="0" fillId="38" borderId="15" xfId="0" applyNumberFormat="1" applyFont="1" applyFill="1" applyBorder="1" applyAlignment="1" applyProtection="1">
      <alignment horizontal="left" vertical="center" wrapText="1"/>
      <protection/>
    </xf>
    <xf numFmtId="0" fontId="0" fillId="38" borderId="15" xfId="0" applyNumberFormat="1" applyFont="1" applyFill="1" applyBorder="1" applyAlignment="1" applyProtection="1">
      <alignment horizontal="center" vertical="center" wrapText="1"/>
      <protection/>
    </xf>
    <xf numFmtId="0" fontId="0" fillId="38" borderId="15" xfId="0" applyNumberFormat="1" applyFont="1" applyFill="1" applyBorder="1" applyAlignment="1" applyProtection="1">
      <alignment horizontal="left" vertical="center" wrapText="1" indent="2"/>
      <protection/>
    </xf>
    <xf numFmtId="49" fontId="0" fillId="38" borderId="48" xfId="0" applyNumberFormat="1" applyFont="1" applyFill="1" applyBorder="1" applyAlignment="1" applyProtection="1">
      <alignment horizontal="center" vertical="center"/>
      <protection/>
    </xf>
    <xf numFmtId="0" fontId="0" fillId="38" borderId="48" xfId="0" applyNumberFormat="1" applyFont="1" applyFill="1" applyBorder="1" applyAlignment="1" applyProtection="1">
      <alignment horizontal="left" vertical="center" wrapText="1"/>
      <protection/>
    </xf>
    <xf numFmtId="0" fontId="0" fillId="38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53" xfId="0" applyNumberFormat="1" applyBorder="1" applyAlignment="1" applyProtection="1">
      <alignment/>
      <protection/>
    </xf>
    <xf numFmtId="0" fontId="0" fillId="0" borderId="54" xfId="0" applyNumberFormat="1" applyBorder="1" applyAlignment="1" applyProtection="1">
      <alignment/>
      <protection/>
    </xf>
    <xf numFmtId="0" fontId="0" fillId="38" borderId="55" xfId="1508" applyNumberFormat="1" applyFont="1" applyFill="1" applyBorder="1" applyAlignment="1" applyProtection="1">
      <alignment vertical="center"/>
      <protection/>
    </xf>
    <xf numFmtId="0" fontId="14" fillId="3" borderId="6" xfId="1520" applyFont="1" applyFill="1" applyBorder="1" applyAlignment="1" applyProtection="1">
      <alignment horizontal="center" vertical="center" wrapText="1"/>
      <protection/>
    </xf>
    <xf numFmtId="0" fontId="0" fillId="0" borderId="0" xfId="1515" applyFont="1" applyAlignment="1" applyProtection="1">
      <alignment horizontal="center" vertical="center" wrapText="1"/>
      <protection/>
    </xf>
    <xf numFmtId="49" fontId="0" fillId="0" borderId="0" xfId="1515" applyNumberFormat="1" applyFont="1" applyAlignment="1" applyProtection="1">
      <alignment horizontal="center" vertical="center" wrapText="1"/>
      <protection/>
    </xf>
    <xf numFmtId="0" fontId="0" fillId="0" borderId="0" xfId="1515" applyFont="1" applyAlignment="1" applyProtection="1">
      <alignment horizontal="center" vertical="center"/>
      <protection/>
    </xf>
    <xf numFmtId="0" fontId="14" fillId="3" borderId="15" xfId="1515" applyFont="1" applyFill="1" applyBorder="1" applyAlignment="1" applyProtection="1">
      <alignment horizontal="center" vertical="center" wrapText="1"/>
      <protection/>
    </xf>
    <xf numFmtId="0" fontId="0" fillId="0" borderId="15" xfId="1515" applyFont="1" applyBorder="1" applyAlignment="1" applyProtection="1">
      <alignment horizontal="center" vertical="center" wrapText="1"/>
      <protection/>
    </xf>
    <xf numFmtId="0" fontId="0" fillId="0" borderId="15" xfId="1515" applyFont="1" applyBorder="1" applyAlignment="1" applyProtection="1">
      <alignment horizontal="center" vertical="center" wrapText="1"/>
      <protection/>
    </xf>
    <xf numFmtId="0" fontId="0" fillId="0" borderId="15" xfId="1515" applyFont="1" applyBorder="1" applyProtection="1">
      <alignment/>
      <protection/>
    </xf>
    <xf numFmtId="0" fontId="0" fillId="0" borderId="15" xfId="1515" applyFont="1" applyBorder="1" applyAlignment="1" applyProtection="1">
      <alignment horizontal="center" vertical="center"/>
      <protection/>
    </xf>
    <xf numFmtId="0" fontId="23" fillId="0" borderId="15" xfId="1514" applyFont="1" applyBorder="1" applyAlignment="1" applyProtection="1">
      <alignment vertical="center" wrapText="1"/>
      <protection/>
    </xf>
    <xf numFmtId="0" fontId="0" fillId="0" borderId="15" xfId="1515" applyFont="1" applyBorder="1" applyAlignment="1" applyProtection="1">
      <alignment horizontal="center" vertical="center"/>
      <protection/>
    </xf>
    <xf numFmtId="0" fontId="0" fillId="0" borderId="15" xfId="1515" applyFont="1" applyBorder="1" applyAlignment="1" applyProtection="1">
      <alignment vertical="center"/>
      <protection/>
    </xf>
    <xf numFmtId="0" fontId="23" fillId="0" borderId="56" xfId="1514" applyFont="1" applyBorder="1" applyAlignment="1" applyProtection="1">
      <alignment vertical="center" wrapText="1"/>
      <protection/>
    </xf>
    <xf numFmtId="0" fontId="39" fillId="0" borderId="15" xfId="1514" applyFont="1" applyBorder="1" applyAlignment="1" applyProtection="1">
      <alignment vertical="center" wrapText="1"/>
      <protection/>
    </xf>
    <xf numFmtId="49" fontId="0" fillId="20" borderId="0" xfId="0" applyFill="1" applyBorder="1" applyAlignment="1" applyProtection="1">
      <alignment vertical="center"/>
      <protection locked="0"/>
    </xf>
    <xf numFmtId="0" fontId="0" fillId="38" borderId="57" xfId="1508" applyNumberFormat="1" applyFont="1" applyFill="1" applyBorder="1" applyAlignment="1" applyProtection="1">
      <alignment horizontal="center" vertical="center" wrapText="1"/>
      <protection/>
    </xf>
    <xf numFmtId="0" fontId="0" fillId="38" borderId="58" xfId="1508" applyNumberFormat="1" applyFont="1" applyFill="1" applyBorder="1" applyAlignment="1" applyProtection="1">
      <alignment vertical="center"/>
      <protection/>
    </xf>
    <xf numFmtId="0" fontId="0" fillId="0" borderId="59" xfId="0" applyNumberFormat="1" applyBorder="1" applyAlignment="1" applyProtection="1">
      <alignment/>
      <protection/>
    </xf>
    <xf numFmtId="0" fontId="0" fillId="0" borderId="60" xfId="0" applyNumberFormat="1" applyBorder="1" applyAlignment="1" applyProtection="1">
      <alignment/>
      <protection/>
    </xf>
    <xf numFmtId="0" fontId="0" fillId="36" borderId="15" xfId="1508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0" xfId="1511" applyFont="1" applyAlignment="1" applyProtection="1">
      <alignment vertical="top" wrapText="1"/>
      <protection/>
    </xf>
    <xf numFmtId="177" fontId="0" fillId="36" borderId="15" xfId="1458" applyNumberFormat="1" applyFont="1" applyFill="1" applyBorder="1" applyAlignment="1" applyProtection="1">
      <alignment horizontal="center" vertical="center"/>
      <protection locked="0"/>
    </xf>
    <xf numFmtId="49" fontId="0" fillId="4" borderId="50" xfId="1459" applyNumberFormat="1" applyFont="1" applyFill="1" applyBorder="1" applyAlignment="1" applyProtection="1">
      <alignment horizontal="center" vertical="center" wrapText="1"/>
      <protection locked="0"/>
    </xf>
    <xf numFmtId="49" fontId="0" fillId="4" borderId="49" xfId="1459" applyNumberFormat="1" applyFont="1" applyFill="1" applyBorder="1" applyAlignment="1" applyProtection="1">
      <alignment horizontal="center" vertical="center" wrapText="1"/>
      <protection locked="0"/>
    </xf>
    <xf numFmtId="0" fontId="0" fillId="41" borderId="61" xfId="0" applyNumberFormat="1" applyFont="1" applyFill="1" applyBorder="1" applyAlignment="1" applyProtection="1">
      <alignment horizontal="center" wrapText="1"/>
      <protection/>
    </xf>
    <xf numFmtId="0" fontId="22" fillId="41" borderId="62" xfId="1171" applyFont="1" applyFill="1" applyBorder="1" applyAlignment="1" applyProtection="1">
      <alignment horizontal="left" vertical="center" wrapText="1" indent="1"/>
      <protection/>
    </xf>
    <xf numFmtId="0" fontId="0" fillId="41" borderId="62" xfId="0" applyNumberFormat="1" applyFont="1" applyFill="1" applyBorder="1" applyAlignment="1" applyProtection="1">
      <alignment wrapText="1"/>
      <protection/>
    </xf>
    <xf numFmtId="0" fontId="0" fillId="41" borderId="63" xfId="0" applyNumberFormat="1" applyFont="1" applyFill="1" applyBorder="1" applyAlignment="1" applyProtection="1">
      <alignment wrapText="1"/>
      <protection/>
    </xf>
    <xf numFmtId="49" fontId="0" fillId="4" borderId="15" xfId="1515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511" applyFont="1" applyAlignment="1" applyProtection="1">
      <alignment vertical="center" wrapText="1"/>
      <protection/>
    </xf>
    <xf numFmtId="49" fontId="19" fillId="0" borderId="0" xfId="1511" applyFont="1" applyAlignment="1" applyProtection="1">
      <alignment vertical="center"/>
      <protection/>
    </xf>
    <xf numFmtId="2" fontId="0" fillId="3" borderId="15" xfId="1458" applyNumberFormat="1" applyFont="1" applyFill="1" applyBorder="1" applyAlignment="1" applyProtection="1">
      <alignment horizontal="center" vertical="center"/>
      <protection/>
    </xf>
    <xf numFmtId="2" fontId="0" fillId="3" borderId="15" xfId="1458" applyNumberFormat="1" applyFont="1" applyFill="1" applyBorder="1" applyAlignment="1" applyProtection="1">
      <alignment horizontal="center" vertical="center"/>
      <protection/>
    </xf>
    <xf numFmtId="2" fontId="0" fillId="36" borderId="15" xfId="1458" applyNumberFormat="1" applyFont="1" applyFill="1" applyBorder="1" applyAlignment="1" applyProtection="1">
      <alignment horizontal="center" vertical="center"/>
      <protection locked="0"/>
    </xf>
    <xf numFmtId="2" fontId="0" fillId="4" borderId="15" xfId="1504" applyNumberFormat="1" applyFont="1" applyFill="1" applyBorder="1" applyAlignment="1" applyProtection="1">
      <alignment horizontal="center" vertical="center"/>
      <protection locked="0"/>
    </xf>
    <xf numFmtId="2" fontId="14" fillId="3" borderId="15" xfId="1458" applyNumberFormat="1" applyFont="1" applyFill="1" applyBorder="1" applyAlignment="1" applyProtection="1">
      <alignment horizontal="center" vertical="center"/>
      <protection/>
    </xf>
    <xf numFmtId="2" fontId="0" fillId="4" borderId="48" xfId="1458" applyNumberFormat="1" applyFont="1" applyFill="1" applyBorder="1" applyAlignment="1" applyProtection="1">
      <alignment horizontal="center" vertical="center"/>
      <protection locked="0"/>
    </xf>
    <xf numFmtId="2" fontId="0" fillId="36" borderId="48" xfId="1458" applyNumberFormat="1" applyFont="1" applyFill="1" applyBorder="1" applyAlignment="1" applyProtection="1">
      <alignment horizontal="center" vertical="center"/>
      <protection locked="0"/>
    </xf>
    <xf numFmtId="2" fontId="0" fillId="3" borderId="15" xfId="1459" applyNumberFormat="1" applyFont="1" applyFill="1" applyBorder="1" applyAlignment="1" applyProtection="1">
      <alignment horizontal="center" vertical="center"/>
      <protection/>
    </xf>
    <xf numFmtId="2" fontId="14" fillId="4" borderId="48" xfId="1458" applyNumberFormat="1" applyFont="1" applyFill="1" applyBorder="1" applyAlignment="1" applyProtection="1">
      <alignment horizontal="center" vertical="center"/>
      <protection locked="0"/>
    </xf>
    <xf numFmtId="2" fontId="14" fillId="36" borderId="48" xfId="1458" applyNumberFormat="1" applyFont="1" applyFill="1" applyBorder="1" applyAlignment="1" applyProtection="1">
      <alignment horizontal="center" vertical="center"/>
      <protection locked="0"/>
    </xf>
    <xf numFmtId="2" fontId="0" fillId="3" borderId="15" xfId="1460" applyNumberFormat="1" applyFont="1" applyFill="1" applyBorder="1" applyAlignment="1" applyProtection="1">
      <alignment horizontal="center" vertical="center"/>
      <protection/>
    </xf>
    <xf numFmtId="2" fontId="0" fillId="36" borderId="15" xfId="1458" applyNumberFormat="1" applyFont="1" applyFill="1" applyBorder="1" applyAlignment="1" applyProtection="1">
      <alignment horizontal="center" vertical="center"/>
      <protection locked="0"/>
    </xf>
    <xf numFmtId="4" fontId="0" fillId="3" borderId="48" xfId="1458" applyNumberFormat="1" applyFont="1" applyFill="1" applyBorder="1" applyAlignment="1" applyProtection="1">
      <alignment horizontal="center" vertical="center"/>
      <protection/>
    </xf>
    <xf numFmtId="4" fontId="0" fillId="3" borderId="48" xfId="1458" applyNumberFormat="1" applyFont="1" applyFill="1" applyBorder="1" applyAlignment="1" applyProtection="1">
      <alignment horizontal="center" vertical="center"/>
      <protection/>
    </xf>
    <xf numFmtId="1" fontId="0" fillId="36" borderId="15" xfId="1458" applyNumberFormat="1" applyFont="1" applyFill="1" applyBorder="1" applyAlignment="1" applyProtection="1">
      <alignment horizontal="center" vertical="center"/>
      <protection locked="0"/>
    </xf>
    <xf numFmtId="1" fontId="0" fillId="36" borderId="15" xfId="1458" applyNumberFormat="1" applyFont="1" applyFill="1" applyBorder="1" applyAlignment="1" applyProtection="1">
      <alignment horizontal="center" vertical="center"/>
      <protection locked="0"/>
    </xf>
    <xf numFmtId="0" fontId="14" fillId="38" borderId="64" xfId="1515" applyFont="1" applyFill="1" applyBorder="1" applyAlignment="1" applyProtection="1">
      <alignment horizontal="center" vertical="center" wrapText="1"/>
      <protection/>
    </xf>
    <xf numFmtId="0" fontId="14" fillId="3" borderId="65" xfId="1515" applyFont="1" applyFill="1" applyBorder="1" applyAlignment="1" applyProtection="1">
      <alignment horizontal="center" vertical="center" wrapText="1"/>
      <protection/>
    </xf>
    <xf numFmtId="49" fontId="14" fillId="38" borderId="64" xfId="1518" applyNumberFormat="1" applyFont="1" applyFill="1" applyBorder="1" applyAlignment="1" applyProtection="1">
      <alignment horizontal="center" vertical="center" wrapText="1"/>
      <protection/>
    </xf>
    <xf numFmtId="0" fontId="0" fillId="36" borderId="65" xfId="1518" applyNumberFormat="1" applyFont="1" applyFill="1" applyBorder="1" applyAlignment="1" applyProtection="1">
      <alignment horizontal="center" vertical="center" wrapText="1"/>
      <protection locked="0"/>
    </xf>
    <xf numFmtId="0" fontId="0" fillId="36" borderId="65" xfId="1515" applyFont="1" applyFill="1" applyBorder="1" applyAlignment="1" applyProtection="1">
      <alignment horizontal="center" vertical="center" wrapText="1"/>
      <protection locked="0"/>
    </xf>
    <xf numFmtId="0" fontId="14" fillId="38" borderId="66" xfId="1518" applyNumberFormat="1" applyFont="1" applyFill="1" applyBorder="1" applyAlignment="1" applyProtection="1">
      <alignment horizontal="center" vertical="center" wrapText="1"/>
      <protection/>
    </xf>
    <xf numFmtId="0" fontId="0" fillId="3" borderId="67" xfId="1518" applyNumberFormat="1" applyFont="1" applyFill="1" applyBorder="1" applyAlignment="1" applyProtection="1">
      <alignment horizontal="center" vertical="center" wrapText="1"/>
      <protection/>
    </xf>
    <xf numFmtId="0" fontId="14" fillId="38" borderId="68" xfId="1518" applyNumberFormat="1" applyFont="1" applyFill="1" applyBorder="1" applyAlignment="1" applyProtection="1">
      <alignment horizontal="center" vertical="center" wrapText="1"/>
      <protection/>
    </xf>
    <xf numFmtId="49" fontId="0" fillId="3" borderId="69" xfId="1518" applyNumberFormat="1" applyFont="1" applyFill="1" applyBorder="1" applyAlignment="1" applyProtection="1">
      <alignment horizontal="center" vertical="center" wrapText="1"/>
      <protection/>
    </xf>
    <xf numFmtId="0" fontId="14" fillId="38" borderId="70" xfId="1518" applyNumberFormat="1" applyFont="1" applyFill="1" applyBorder="1" applyAlignment="1" applyProtection="1">
      <alignment horizontal="center" vertical="center" wrapText="1"/>
      <protection/>
    </xf>
    <xf numFmtId="49" fontId="0" fillId="3" borderId="71" xfId="1518" applyNumberFormat="1" applyFont="1" applyFill="1" applyBorder="1" applyAlignment="1" applyProtection="1">
      <alignment horizontal="center" vertical="center" wrapText="1"/>
      <protection/>
    </xf>
    <xf numFmtId="49" fontId="14" fillId="38" borderId="66" xfId="1518" applyNumberFormat="1" applyFont="1" applyFill="1" applyBorder="1" applyAlignment="1" applyProtection="1">
      <alignment horizontal="center" vertical="center" wrapText="1"/>
      <protection/>
    </xf>
    <xf numFmtId="0" fontId="0" fillId="3" borderId="67" xfId="1515" applyNumberFormat="1" applyFont="1" applyFill="1" applyBorder="1" applyAlignment="1" applyProtection="1">
      <alignment horizontal="center" vertical="center" wrapText="1"/>
      <protection/>
    </xf>
    <xf numFmtId="0" fontId="0" fillId="36" borderId="67" xfId="1515" applyNumberFormat="1" applyFont="1" applyFill="1" applyBorder="1" applyAlignment="1" applyProtection="1">
      <alignment horizontal="center" vertical="center" wrapText="1"/>
      <protection locked="0"/>
    </xf>
    <xf numFmtId="0" fontId="0" fillId="36" borderId="65" xfId="1515" applyNumberFormat="1" applyFont="1" applyFill="1" applyBorder="1" applyAlignment="1" applyProtection="1">
      <alignment horizontal="center" vertical="center" wrapText="1"/>
      <protection locked="0"/>
    </xf>
    <xf numFmtId="0" fontId="14" fillId="38" borderId="51" xfId="1518" applyNumberFormat="1" applyFont="1" applyFill="1" applyBorder="1" applyAlignment="1" applyProtection="1">
      <alignment horizontal="center" vertical="center" wrapText="1"/>
      <protection/>
    </xf>
    <xf numFmtId="49" fontId="0" fillId="38" borderId="47" xfId="1518" applyNumberFormat="1" applyFont="1" applyFill="1" applyBorder="1" applyAlignment="1" applyProtection="1">
      <alignment horizontal="center" vertical="center" wrapText="1"/>
      <protection/>
    </xf>
    <xf numFmtId="49" fontId="14" fillId="36" borderId="50" xfId="1458" applyNumberFormat="1" applyFont="1" applyFill="1" applyBorder="1" applyAlignment="1" applyProtection="1">
      <alignment horizontal="center" vertical="center" wrapText="1"/>
      <protection locked="0"/>
    </xf>
    <xf numFmtId="0" fontId="14" fillId="3" borderId="48" xfId="1516" applyFont="1" applyFill="1" applyBorder="1" applyAlignment="1" applyProtection="1">
      <alignment horizontal="center" vertical="center"/>
      <protection/>
    </xf>
    <xf numFmtId="0" fontId="14" fillId="36" borderId="48" xfId="1516" applyFont="1" applyFill="1" applyBorder="1" applyAlignment="1" applyProtection="1">
      <alignment horizontal="center" vertical="center"/>
      <protection/>
    </xf>
    <xf numFmtId="0" fontId="14" fillId="36" borderId="49" xfId="1516" applyFont="1" applyFill="1" applyBorder="1" applyAlignment="1" applyProtection="1">
      <alignment horizontal="center" vertical="center"/>
      <protection/>
    </xf>
    <xf numFmtId="0" fontId="14" fillId="0" borderId="48" xfId="1516" applyFont="1" applyBorder="1" applyAlignment="1" applyProtection="1">
      <alignment horizontal="center" vertical="center"/>
      <protection/>
    </xf>
    <xf numFmtId="0" fontId="0" fillId="38" borderId="0" xfId="1515" applyFont="1" applyFill="1" applyBorder="1" applyAlignment="1" applyProtection="1">
      <alignment horizontal="right" vertical="center" wrapText="1"/>
      <protection/>
    </xf>
    <xf numFmtId="0" fontId="14" fillId="6" borderId="61" xfId="1515" applyFont="1" applyFill="1" applyBorder="1" applyAlignment="1" applyProtection="1">
      <alignment horizontal="center" vertical="center" wrapText="1"/>
      <protection/>
    </xf>
    <xf numFmtId="0" fontId="14" fillId="6" borderId="62" xfId="1515" applyFont="1" applyFill="1" applyBorder="1" applyAlignment="1" applyProtection="1">
      <alignment horizontal="center" vertical="center" wrapText="1"/>
      <protection/>
    </xf>
    <xf numFmtId="0" fontId="14" fillId="6" borderId="63" xfId="1515" applyFont="1" applyFill="1" applyBorder="1" applyAlignment="1" applyProtection="1">
      <alignment horizontal="center" vertical="center" wrapText="1"/>
      <protection/>
    </xf>
    <xf numFmtId="0" fontId="55" fillId="38" borderId="55" xfId="1515" applyFont="1" applyFill="1" applyBorder="1" applyAlignment="1" applyProtection="1">
      <alignment horizontal="center" vertical="center" wrapText="1"/>
      <protection/>
    </xf>
    <xf numFmtId="0" fontId="55" fillId="38" borderId="54" xfId="1515" applyFont="1" applyFill="1" applyBorder="1" applyAlignment="1" applyProtection="1">
      <alignment horizontal="center" vertical="center" wrapText="1"/>
      <protection/>
    </xf>
    <xf numFmtId="0" fontId="0" fillId="38" borderId="0" xfId="1512" applyFont="1" applyFill="1" applyBorder="1" applyAlignment="1" applyProtection="1">
      <alignment horizontal="center" vertical="center" wrapText="1"/>
      <protection/>
    </xf>
    <xf numFmtId="0" fontId="0" fillId="38" borderId="0" xfId="1458" applyNumberFormat="1" applyFont="1" applyFill="1" applyBorder="1" applyAlignment="1" applyProtection="1">
      <alignment horizontal="justify" vertical="center" wrapText="1"/>
      <protection/>
    </xf>
    <xf numFmtId="0" fontId="0" fillId="38" borderId="0" xfId="1458" applyNumberFormat="1" applyFont="1" applyFill="1" applyBorder="1" applyAlignment="1" applyProtection="1">
      <alignment horizontal="justify" vertical="center" wrapText="1"/>
      <protection/>
    </xf>
    <xf numFmtId="0" fontId="14" fillId="6" borderId="39" xfId="1458" applyNumberFormat="1" applyFont="1" applyFill="1" applyBorder="1" applyAlignment="1" applyProtection="1">
      <alignment horizontal="center" vertical="center" wrapText="1"/>
      <protection/>
    </xf>
    <xf numFmtId="0" fontId="14" fillId="6" borderId="40" xfId="1458" applyNumberFormat="1" applyFont="1" applyFill="1" applyBorder="1" applyAlignment="1" applyProtection="1">
      <alignment horizontal="center" vertical="center" wrapText="1"/>
      <protection/>
    </xf>
    <xf numFmtId="0" fontId="14" fillId="6" borderId="43" xfId="1458" applyNumberFormat="1" applyFont="1" applyFill="1" applyBorder="1" applyAlignment="1" applyProtection="1">
      <alignment horizontal="center" vertical="center" wrapText="1"/>
      <protection/>
    </xf>
    <xf numFmtId="0" fontId="0" fillId="6" borderId="41" xfId="1458" applyNumberFormat="1" applyFont="1" applyFill="1" applyBorder="1" applyAlignment="1" applyProtection="1">
      <alignment horizontal="center" vertical="center" wrapText="1"/>
      <protection/>
    </xf>
    <xf numFmtId="0" fontId="0" fillId="6" borderId="42" xfId="1458" applyNumberFormat="1" applyFont="1" applyFill="1" applyBorder="1" applyAlignment="1" applyProtection="1">
      <alignment horizontal="center" vertical="center" wrapText="1"/>
      <protection/>
    </xf>
    <xf numFmtId="0" fontId="0" fillId="6" borderId="45" xfId="1458" applyNumberFormat="1" applyFont="1" applyFill="1" applyBorder="1" applyAlignment="1" applyProtection="1">
      <alignment horizontal="center" vertical="center" wrapText="1"/>
      <protection/>
    </xf>
    <xf numFmtId="0" fontId="14" fillId="38" borderId="15" xfId="1458" applyNumberFormat="1" applyFont="1" applyFill="1" applyBorder="1" applyAlignment="1" applyProtection="1">
      <alignment horizontal="center" vertical="center" wrapText="1"/>
      <protection/>
    </xf>
    <xf numFmtId="0" fontId="14" fillId="38" borderId="48" xfId="1458" applyNumberFormat="1" applyFont="1" applyFill="1" applyBorder="1" applyAlignment="1" applyProtection="1">
      <alignment horizontal="center" vertical="center" wrapText="1"/>
      <protection/>
    </xf>
    <xf numFmtId="0" fontId="14" fillId="38" borderId="50" xfId="1458" applyNumberFormat="1" applyFont="1" applyFill="1" applyBorder="1" applyAlignment="1" applyProtection="1">
      <alignment horizontal="center" vertical="center" wrapText="1"/>
      <protection/>
    </xf>
    <xf numFmtId="0" fontId="14" fillId="38" borderId="49" xfId="1458" applyNumberFormat="1" applyFont="1" applyFill="1" applyBorder="1" applyAlignment="1" applyProtection="1">
      <alignment horizontal="center" vertical="center" wrapText="1"/>
      <protection/>
    </xf>
    <xf numFmtId="0" fontId="14" fillId="38" borderId="55" xfId="1458" applyNumberFormat="1" applyFont="1" applyFill="1" applyBorder="1" applyAlignment="1" applyProtection="1">
      <alignment horizontal="center" vertical="center" wrapText="1"/>
      <protection/>
    </xf>
    <xf numFmtId="0" fontId="14" fillId="38" borderId="72" xfId="1458" applyNumberFormat="1" applyFont="1" applyFill="1" applyBorder="1" applyAlignment="1" applyProtection="1">
      <alignment horizontal="center" vertical="center" wrapText="1"/>
      <protection/>
    </xf>
    <xf numFmtId="0" fontId="0" fillId="38" borderId="0" xfId="1459" applyNumberFormat="1" applyFont="1" applyFill="1" applyBorder="1" applyAlignment="1" applyProtection="1">
      <alignment horizontal="left" vertical="center" wrapText="1"/>
      <protection/>
    </xf>
    <xf numFmtId="0" fontId="14" fillId="6" borderId="39" xfId="1459" applyNumberFormat="1" applyFont="1" applyFill="1" applyBorder="1" applyAlignment="1" applyProtection="1">
      <alignment horizontal="center" vertical="center" wrapText="1"/>
      <protection/>
    </xf>
    <xf numFmtId="0" fontId="14" fillId="6" borderId="40" xfId="1459" applyNumberFormat="1" applyFont="1" applyFill="1" applyBorder="1" applyAlignment="1" applyProtection="1">
      <alignment horizontal="center" vertical="center" wrapText="1"/>
      <protection/>
    </xf>
    <xf numFmtId="0" fontId="14" fillId="6" borderId="43" xfId="1459" applyNumberFormat="1" applyFont="1" applyFill="1" applyBorder="1" applyAlignment="1" applyProtection="1">
      <alignment horizontal="center" vertical="center" wrapText="1"/>
      <protection/>
    </xf>
    <xf numFmtId="0" fontId="14" fillId="38" borderId="15" xfId="1459" applyNumberFormat="1" applyFont="1" applyFill="1" applyBorder="1" applyAlignment="1" applyProtection="1">
      <alignment horizontal="center" vertical="center" wrapText="1"/>
      <protection/>
    </xf>
    <xf numFmtId="0" fontId="14" fillId="38" borderId="48" xfId="1459" applyNumberFormat="1" applyFont="1" applyFill="1" applyBorder="1" applyAlignment="1" applyProtection="1">
      <alignment horizontal="center" vertical="center" wrapText="1"/>
      <protection/>
    </xf>
    <xf numFmtId="0" fontId="14" fillId="38" borderId="50" xfId="1459" applyNumberFormat="1" applyFont="1" applyFill="1" applyBorder="1" applyAlignment="1" applyProtection="1">
      <alignment horizontal="center" vertical="center" wrapText="1"/>
      <protection/>
    </xf>
    <xf numFmtId="0" fontId="14" fillId="38" borderId="49" xfId="1459" applyNumberFormat="1" applyFont="1" applyFill="1" applyBorder="1" applyAlignment="1" applyProtection="1">
      <alignment horizontal="center" vertical="center" wrapText="1"/>
      <protection/>
    </xf>
    <xf numFmtId="0" fontId="14" fillId="6" borderId="39" xfId="1460" applyNumberFormat="1" applyFont="1" applyFill="1" applyBorder="1" applyAlignment="1" applyProtection="1">
      <alignment horizontal="center" vertical="center" wrapText="1"/>
      <protection/>
    </xf>
    <xf numFmtId="0" fontId="14" fillId="6" borderId="40" xfId="1460" applyNumberFormat="1" applyFont="1" applyFill="1" applyBorder="1" applyAlignment="1" applyProtection="1">
      <alignment horizontal="center" vertical="center" wrapText="1"/>
      <protection/>
    </xf>
    <xf numFmtId="0" fontId="14" fillId="6" borderId="43" xfId="1460" applyNumberFormat="1" applyFont="1" applyFill="1" applyBorder="1" applyAlignment="1" applyProtection="1">
      <alignment horizontal="center" vertical="center" wrapText="1"/>
      <protection/>
    </xf>
    <xf numFmtId="49" fontId="0" fillId="4" borderId="48" xfId="1460" applyNumberFormat="1" applyFont="1" applyFill="1" applyBorder="1" applyAlignment="1" applyProtection="1">
      <alignment horizontal="center" vertical="center"/>
      <protection locked="0"/>
    </xf>
    <xf numFmtId="49" fontId="0" fillId="9" borderId="48" xfId="1460" applyNumberFormat="1" applyFont="1" applyFill="1" applyBorder="1" applyAlignment="1" applyProtection="1">
      <alignment horizontal="center" vertical="center"/>
      <protection locked="0"/>
    </xf>
    <xf numFmtId="49" fontId="0" fillId="9" borderId="49" xfId="1460" applyNumberFormat="1" applyFont="1" applyFill="1" applyBorder="1" applyAlignment="1" applyProtection="1">
      <alignment horizontal="center" vertical="center"/>
      <protection locked="0"/>
    </xf>
    <xf numFmtId="0" fontId="0" fillId="38" borderId="0" xfId="1460" applyNumberFormat="1" applyFont="1" applyFill="1" applyBorder="1" applyAlignment="1" applyProtection="1">
      <alignment horizontal="left" vertical="center" wrapText="1"/>
      <protection/>
    </xf>
    <xf numFmtId="0" fontId="14" fillId="38" borderId="0" xfId="0" applyNumberFormat="1" applyFont="1" applyFill="1" applyBorder="1" applyAlignment="1" applyProtection="1">
      <alignment horizontal="left" vertical="center" wrapText="1"/>
      <protection/>
    </xf>
    <xf numFmtId="49" fontId="0" fillId="38" borderId="15" xfId="0" applyNumberFormat="1" applyFont="1" applyFill="1" applyBorder="1" applyAlignment="1" applyProtection="1">
      <alignment horizontal="center" vertical="center"/>
      <protection/>
    </xf>
    <xf numFmtId="0" fontId="0" fillId="38" borderId="15" xfId="0" applyNumberFormat="1" applyFont="1" applyFill="1" applyBorder="1" applyAlignment="1" applyProtection="1">
      <alignment horizontal="left" vertical="center" wrapText="1" indent="3"/>
      <protection/>
    </xf>
    <xf numFmtId="0" fontId="0" fillId="38" borderId="15" xfId="0" applyNumberFormat="1" applyFont="1" applyFill="1" applyBorder="1" applyAlignment="1" applyProtection="1">
      <alignment horizontal="left" vertical="center" wrapText="1"/>
      <protection/>
    </xf>
    <xf numFmtId="0" fontId="0" fillId="38" borderId="15" xfId="0" applyNumberFormat="1" applyFont="1" applyFill="1" applyBorder="1" applyAlignment="1" applyProtection="1">
      <alignment horizontal="left" vertical="center" wrapText="1" indent="2"/>
      <protection/>
    </xf>
    <xf numFmtId="0" fontId="14" fillId="6" borderId="39" xfId="0" applyNumberFormat="1" applyFont="1" applyFill="1" applyBorder="1" applyAlignment="1" applyProtection="1">
      <alignment horizontal="center" vertical="center"/>
      <protection/>
    </xf>
    <xf numFmtId="0" fontId="14" fillId="6" borderId="40" xfId="0" applyNumberFormat="1" applyFont="1" applyFill="1" applyBorder="1" applyAlignment="1" applyProtection="1">
      <alignment horizontal="center" vertical="center"/>
      <protection/>
    </xf>
    <xf numFmtId="0" fontId="14" fillId="6" borderId="43" xfId="0" applyNumberFormat="1" applyFont="1" applyFill="1" applyBorder="1" applyAlignment="1" applyProtection="1">
      <alignment horizontal="center" vertical="center"/>
      <protection/>
    </xf>
    <xf numFmtId="0" fontId="0" fillId="6" borderId="41" xfId="0" applyNumberFormat="1" applyFont="1" applyFill="1" applyBorder="1" applyAlignment="1" applyProtection="1">
      <alignment horizontal="center" vertical="center"/>
      <protection/>
    </xf>
    <xf numFmtId="0" fontId="0" fillId="6" borderId="42" xfId="0" applyNumberFormat="1" applyFont="1" applyFill="1" applyBorder="1" applyAlignment="1" applyProtection="1">
      <alignment horizontal="center" vertical="center"/>
      <protection/>
    </xf>
    <xf numFmtId="0" fontId="0" fillId="6" borderId="45" xfId="0" applyNumberFormat="1" applyFont="1" applyFill="1" applyBorder="1" applyAlignment="1" applyProtection="1">
      <alignment horizontal="center"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0" borderId="62" xfId="0" applyNumberFormat="1" applyFont="1" applyFill="1" applyBorder="1" applyAlignment="1" applyProtection="1">
      <alignment horizontal="center" vertical="center" wrapText="1"/>
      <protection/>
    </xf>
    <xf numFmtId="0" fontId="14" fillId="0" borderId="6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1515" applyFont="1" applyBorder="1" applyAlignment="1" applyProtection="1">
      <alignment horizontal="center" vertical="center" wrapText="1"/>
      <protection/>
    </xf>
    <xf numFmtId="0" fontId="0" fillId="0" borderId="15" xfId="1515" applyFont="1" applyBorder="1" applyAlignment="1" applyProtection="1">
      <alignment horizontal="center" vertical="center" wrapText="1"/>
      <protection/>
    </xf>
    <xf numFmtId="0" fontId="0" fillId="4" borderId="73" xfId="1510" applyNumberFormat="1" applyFont="1" applyFill="1" applyBorder="1" applyAlignment="1" applyProtection="1">
      <alignment horizontal="center" vertical="center" wrapText="1"/>
      <protection locked="0"/>
    </xf>
    <xf numFmtId="0" fontId="0" fillId="4" borderId="74" xfId="1510" applyNumberFormat="1" applyFont="1" applyFill="1" applyBorder="1" applyAlignment="1" applyProtection="1">
      <alignment horizontal="center" vertical="center" wrapText="1"/>
      <protection locked="0"/>
    </xf>
    <xf numFmtId="0" fontId="0" fillId="4" borderId="75" xfId="1510" applyNumberFormat="1" applyFont="1" applyFill="1" applyBorder="1" applyAlignment="1" applyProtection="1">
      <alignment horizontal="center" vertical="center" wrapText="1"/>
      <protection locked="0"/>
    </xf>
    <xf numFmtId="49" fontId="14" fillId="10" borderId="73" xfId="1510" applyNumberFormat="1" applyFont="1" applyFill="1" applyBorder="1" applyAlignment="1" applyProtection="1">
      <alignment horizontal="center" vertical="center" wrapText="1"/>
      <protection/>
    </xf>
    <xf numFmtId="49" fontId="14" fillId="10" borderId="74" xfId="1510" applyNumberFormat="1" applyFont="1" applyFill="1" applyBorder="1" applyAlignment="1" applyProtection="1">
      <alignment horizontal="center" vertical="center" wrapText="1"/>
      <protection/>
    </xf>
    <xf numFmtId="49" fontId="14" fillId="10" borderId="76" xfId="1510" applyNumberFormat="1" applyFont="1" applyFill="1" applyBorder="1" applyAlignment="1" applyProtection="1">
      <alignment horizontal="center" vertical="center" wrapText="1"/>
      <protection/>
    </xf>
    <xf numFmtId="49" fontId="0" fillId="36" borderId="6" xfId="1510" applyNumberFormat="1" applyFont="1" applyFill="1" applyBorder="1" applyAlignment="1" applyProtection="1">
      <alignment horizontal="center" vertical="center" wrapText="1"/>
      <protection locked="0"/>
    </xf>
    <xf numFmtId="49" fontId="0" fillId="36" borderId="25" xfId="1510" applyNumberFormat="1" applyFont="1" applyFill="1" applyBorder="1" applyAlignment="1" applyProtection="1">
      <alignment horizontal="center" vertical="center" wrapText="1"/>
      <protection locked="0"/>
    </xf>
    <xf numFmtId="49" fontId="0" fillId="4" borderId="6" xfId="1510" applyNumberFormat="1" applyFont="1" applyFill="1" applyBorder="1" applyAlignment="1" applyProtection="1">
      <alignment horizontal="center" vertical="center" wrapText="1"/>
      <protection locked="0"/>
    </xf>
    <xf numFmtId="49" fontId="0" fillId="4" borderId="25" xfId="1510" applyNumberFormat="1" applyFont="1" applyFill="1" applyBorder="1" applyAlignment="1" applyProtection="1">
      <alignment horizontal="center" vertical="center" wrapText="1"/>
      <protection locked="0"/>
    </xf>
    <xf numFmtId="49" fontId="0" fillId="3" borderId="24" xfId="1510" applyNumberFormat="1" applyFont="1" applyFill="1" applyBorder="1" applyAlignment="1" applyProtection="1">
      <alignment horizontal="center" vertical="center" wrapText="1"/>
      <protection/>
    </xf>
    <xf numFmtId="49" fontId="0" fillId="3" borderId="34" xfId="1510" applyNumberFormat="1" applyFont="1" applyFill="1" applyBorder="1" applyAlignment="1" applyProtection="1">
      <alignment horizontal="center" vertical="center" wrapText="1"/>
      <protection/>
    </xf>
    <xf numFmtId="49" fontId="0" fillId="3" borderId="77" xfId="1510" applyNumberFormat="1" applyFont="1" applyFill="1" applyBorder="1" applyAlignment="1" applyProtection="1">
      <alignment horizontal="center" vertical="center" wrapText="1"/>
      <protection/>
    </xf>
    <xf numFmtId="49" fontId="17" fillId="0" borderId="6" xfId="1510" applyNumberFormat="1" applyFont="1" applyBorder="1" applyAlignment="1" applyProtection="1">
      <alignment horizontal="center" vertical="center" wrapText="1"/>
      <protection/>
    </xf>
    <xf numFmtId="49" fontId="0" fillId="4" borderId="31" xfId="1510" applyNumberFormat="1" applyFont="1" applyFill="1" applyBorder="1" applyAlignment="1" applyProtection="1">
      <alignment horizontal="center" vertical="center" wrapText="1"/>
      <protection locked="0"/>
    </xf>
    <xf numFmtId="49" fontId="0" fillId="4" borderId="78" xfId="1510" applyNumberFormat="1" applyFont="1" applyFill="1" applyBorder="1" applyAlignment="1" applyProtection="1">
      <alignment horizontal="center" vertical="center" wrapText="1"/>
      <protection locked="0"/>
    </xf>
    <xf numFmtId="49" fontId="0" fillId="36" borderId="33" xfId="1510" applyNumberFormat="1" applyFont="1" applyFill="1" applyBorder="1" applyAlignment="1" applyProtection="1">
      <alignment horizontal="center" vertical="center" wrapText="1"/>
      <protection locked="0"/>
    </xf>
    <xf numFmtId="49" fontId="0" fillId="36" borderId="79" xfId="1510" applyNumberFormat="1" applyFont="1" applyFill="1" applyBorder="1" applyAlignment="1" applyProtection="1">
      <alignment horizontal="center" vertical="center" wrapText="1"/>
      <protection locked="0"/>
    </xf>
    <xf numFmtId="49" fontId="14" fillId="0" borderId="34" xfId="1510" applyNumberFormat="1" applyFont="1" applyBorder="1" applyAlignment="1" applyProtection="1">
      <alignment horizontal="center" vertical="center" wrapText="1"/>
      <protection/>
    </xf>
    <xf numFmtId="49" fontId="14" fillId="0" borderId="77" xfId="1510" applyNumberFormat="1" applyFont="1" applyBorder="1" applyAlignment="1" applyProtection="1">
      <alignment horizontal="center" vertical="center" wrapText="1"/>
      <protection/>
    </xf>
    <xf numFmtId="49" fontId="17" fillId="3" borderId="24" xfId="1510" applyNumberFormat="1" applyFont="1" applyFill="1" applyBorder="1" applyAlignment="1" applyProtection="1">
      <alignment horizontal="center" vertical="center" wrapText="1"/>
      <protection/>
    </xf>
    <xf numFmtId="49" fontId="17" fillId="3" borderId="34" xfId="1510" applyNumberFormat="1" applyFont="1" applyFill="1" applyBorder="1" applyAlignment="1" applyProtection="1">
      <alignment horizontal="center" vertical="center" wrapText="1"/>
      <protection/>
    </xf>
    <xf numFmtId="49" fontId="17" fillId="3" borderId="77" xfId="1510" applyNumberFormat="1" applyFont="1" applyFill="1" applyBorder="1" applyAlignment="1" applyProtection="1">
      <alignment horizontal="center" vertical="center" wrapText="1"/>
      <protection/>
    </xf>
    <xf numFmtId="49" fontId="22" fillId="2" borderId="30" xfId="1169" applyNumberFormat="1" applyFont="1" applyFill="1" applyBorder="1" applyAlignment="1" applyProtection="1">
      <alignment horizontal="center" vertical="center" wrapText="1"/>
      <protection/>
    </xf>
    <xf numFmtId="49" fontId="22" fillId="2" borderId="31" xfId="1169" applyNumberFormat="1" applyFont="1" applyFill="1" applyBorder="1" applyAlignment="1" applyProtection="1">
      <alignment horizontal="center" vertical="center" wrapText="1"/>
      <protection/>
    </xf>
    <xf numFmtId="49" fontId="22" fillId="2" borderId="78" xfId="1169" applyNumberFormat="1" applyFont="1" applyFill="1" applyBorder="1" applyAlignment="1" applyProtection="1">
      <alignment horizontal="center" vertical="center" wrapText="1"/>
      <protection/>
    </xf>
    <xf numFmtId="49" fontId="0" fillId="38" borderId="6" xfId="1510" applyNumberFormat="1" applyFont="1" applyFill="1" applyBorder="1" applyAlignment="1" applyProtection="1">
      <alignment horizontal="center" vertical="center" wrapText="1"/>
      <protection/>
    </xf>
    <xf numFmtId="49" fontId="0" fillId="38" borderId="25" xfId="1510" applyNumberFormat="1" applyFont="1" applyFill="1" applyBorder="1" applyAlignment="1" applyProtection="1">
      <alignment horizontal="center" vertical="center" wrapText="1"/>
      <protection/>
    </xf>
    <xf numFmtId="49" fontId="17" fillId="4" borderId="73" xfId="1510" applyNumberFormat="1" applyFont="1" applyFill="1" applyBorder="1" applyAlignment="1" applyProtection="1">
      <alignment horizontal="center" vertical="center" wrapText="1"/>
      <protection locked="0"/>
    </xf>
    <xf numFmtId="49" fontId="17" fillId="4" borderId="74" xfId="1510" applyNumberFormat="1" applyFont="1" applyFill="1" applyBorder="1" applyAlignment="1" applyProtection="1">
      <alignment horizontal="center" vertical="center" wrapText="1"/>
      <protection locked="0"/>
    </xf>
    <xf numFmtId="49" fontId="17" fillId="4" borderId="75" xfId="1510" applyNumberFormat="1" applyFont="1" applyFill="1" applyBorder="1" applyAlignment="1" applyProtection="1">
      <alignment horizontal="center" vertical="center" wrapText="1"/>
      <protection locked="0"/>
    </xf>
    <xf numFmtId="49" fontId="0" fillId="4" borderId="73" xfId="1510" applyNumberFormat="1" applyFont="1" applyFill="1" applyBorder="1" applyAlignment="1" applyProtection="1">
      <alignment horizontal="center" vertical="center" wrapText="1"/>
      <protection locked="0"/>
    </xf>
    <xf numFmtId="49" fontId="0" fillId="4" borderId="74" xfId="1510" applyNumberFormat="1" applyFont="1" applyFill="1" applyBorder="1" applyAlignment="1" applyProtection="1">
      <alignment horizontal="center" vertical="center" wrapText="1"/>
      <protection locked="0"/>
    </xf>
    <xf numFmtId="49" fontId="0" fillId="4" borderId="75" xfId="1510" applyNumberFormat="1" applyFont="1" applyFill="1" applyBorder="1" applyAlignment="1" applyProtection="1">
      <alignment horizontal="center" vertical="center" wrapText="1"/>
      <protection locked="0"/>
    </xf>
    <xf numFmtId="49" fontId="17" fillId="3" borderId="23" xfId="1510" applyNumberFormat="1" applyFont="1" applyFill="1" applyBorder="1" applyAlignment="1" applyProtection="1">
      <alignment horizontal="center" vertical="center" wrapText="1"/>
      <protection/>
    </xf>
    <xf numFmtId="49" fontId="17" fillId="3" borderId="80" xfId="1510" applyNumberFormat="1" applyFont="1" applyFill="1" applyBorder="1" applyAlignment="1" applyProtection="1">
      <alignment horizontal="center" vertical="center" wrapText="1"/>
      <protection/>
    </xf>
    <xf numFmtId="49" fontId="17" fillId="3" borderId="81" xfId="1510" applyNumberFormat="1" applyFont="1" applyFill="1" applyBorder="1" applyAlignment="1" applyProtection="1">
      <alignment horizontal="center" vertical="center" wrapText="1"/>
      <protection/>
    </xf>
    <xf numFmtId="49" fontId="17" fillId="0" borderId="73" xfId="1510" applyNumberFormat="1" applyFont="1" applyBorder="1" applyAlignment="1" applyProtection="1">
      <alignment horizontal="center" vertical="center" wrapText="1"/>
      <protection/>
    </xf>
    <xf numFmtId="49" fontId="17" fillId="0" borderId="74" xfId="1510" applyNumberFormat="1" applyFont="1" applyBorder="1" applyAlignment="1" applyProtection="1">
      <alignment horizontal="center" vertical="center" wrapText="1"/>
      <protection/>
    </xf>
    <xf numFmtId="49" fontId="17" fillId="0" borderId="75" xfId="1510" applyNumberFormat="1" applyFont="1" applyBorder="1" applyAlignment="1" applyProtection="1">
      <alignment horizontal="center" vertical="center" wrapText="1"/>
      <protection/>
    </xf>
    <xf numFmtId="49" fontId="0" fillId="4" borderId="82" xfId="1510" applyNumberFormat="1" applyFont="1" applyFill="1" applyBorder="1" applyAlignment="1" applyProtection="1">
      <alignment horizontal="center" vertical="center" wrapText="1"/>
      <protection locked="0"/>
    </xf>
    <xf numFmtId="49" fontId="0" fillId="4" borderId="83" xfId="1510" applyNumberFormat="1" applyFont="1" applyFill="1" applyBorder="1" applyAlignment="1" applyProtection="1">
      <alignment horizontal="center" vertical="center" wrapText="1"/>
      <protection locked="0"/>
    </xf>
    <xf numFmtId="49" fontId="0" fillId="4" borderId="84" xfId="1510" applyNumberFormat="1" applyFont="1" applyFill="1" applyBorder="1" applyAlignment="1" applyProtection="1">
      <alignment horizontal="center" vertical="center" wrapText="1"/>
      <protection locked="0"/>
    </xf>
    <xf numFmtId="0" fontId="17" fillId="4" borderId="73" xfId="1510" applyNumberFormat="1" applyFont="1" applyFill="1" applyBorder="1" applyAlignment="1" applyProtection="1">
      <alignment horizontal="left" vertical="center" wrapText="1"/>
      <protection locked="0"/>
    </xf>
    <xf numFmtId="0" fontId="17" fillId="4" borderId="74" xfId="1510" applyNumberFormat="1" applyFont="1" applyFill="1" applyBorder="1" applyAlignment="1" applyProtection="1">
      <alignment horizontal="left" vertical="center" wrapText="1"/>
      <protection locked="0"/>
    </xf>
    <xf numFmtId="0" fontId="17" fillId="4" borderId="75" xfId="1510" applyNumberFormat="1" applyFont="1" applyFill="1" applyBorder="1" applyAlignment="1" applyProtection="1">
      <alignment horizontal="left" vertical="center" wrapText="1"/>
      <protection locked="0"/>
    </xf>
    <xf numFmtId="49" fontId="17" fillId="4" borderId="6" xfId="1510" applyNumberFormat="1" applyFont="1" applyFill="1" applyBorder="1" applyAlignment="1" applyProtection="1">
      <alignment horizontal="center" vertical="center" wrapText="1"/>
      <protection locked="0"/>
    </xf>
    <xf numFmtId="49" fontId="17" fillId="4" borderId="25" xfId="1510" applyNumberFormat="1" applyFont="1" applyFill="1" applyBorder="1" applyAlignment="1" applyProtection="1">
      <alignment horizontal="center" vertical="center" wrapText="1"/>
      <protection locked="0"/>
    </xf>
  </cellXfs>
  <cellStyles count="1762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2" xfId="201"/>
    <cellStyle name="20% - Акцент1 2 2" xfId="202"/>
    <cellStyle name="20% - Акцент1 2 3" xfId="203"/>
    <cellStyle name="20% - Акцент1 2_46EE.2011(v1.0)" xfId="204"/>
    <cellStyle name="20% - Акцент1 3" xfId="205"/>
    <cellStyle name="20% - Акцент1 3 2" xfId="206"/>
    <cellStyle name="20% - Акцент1 3 3" xfId="207"/>
    <cellStyle name="20% - Акцент1 3_46EE.2011(v1.0)" xfId="208"/>
    <cellStyle name="20% - Акцент1 4" xfId="209"/>
    <cellStyle name="20% - Акцент1 4 2" xfId="210"/>
    <cellStyle name="20% - Акцент1 4 3" xfId="211"/>
    <cellStyle name="20% - Акцент1 4_46EE.2011(v1.0)" xfId="212"/>
    <cellStyle name="20% - Акцент1 5" xfId="213"/>
    <cellStyle name="20% - Акцент1 5 2" xfId="214"/>
    <cellStyle name="20% - Акцент1 5 3" xfId="215"/>
    <cellStyle name="20% - Акцент1 5_46EE.2011(v1.0)" xfId="216"/>
    <cellStyle name="20% - Акцент1 6" xfId="217"/>
    <cellStyle name="20% - Акцент1 6 2" xfId="218"/>
    <cellStyle name="20% - Акцент1 6 3" xfId="219"/>
    <cellStyle name="20% - Акцент1 6_46EE.2011(v1.0)" xfId="220"/>
    <cellStyle name="20% - Акцент1 7" xfId="221"/>
    <cellStyle name="20% - Акцент1 7 2" xfId="222"/>
    <cellStyle name="20% - Акцент1 7 3" xfId="223"/>
    <cellStyle name="20% - Акцент1 7_46EE.2011(v1.0)" xfId="224"/>
    <cellStyle name="20% - Акцент1 8" xfId="225"/>
    <cellStyle name="20% - Акцент1 8 2" xfId="226"/>
    <cellStyle name="20% - Акцент1 8 3" xfId="227"/>
    <cellStyle name="20% - Акцент1 8_46EE.2011(v1.0)" xfId="228"/>
    <cellStyle name="20% - Акцент1 9" xfId="229"/>
    <cellStyle name="20% - Акцент1 9 2" xfId="230"/>
    <cellStyle name="20% - Акцент1 9 3" xfId="231"/>
    <cellStyle name="20% - Акцент1 9_46EE.2011(v1.0)" xfId="232"/>
    <cellStyle name="20% - Акцент2" xfId="233"/>
    <cellStyle name="20% - Акцент2 10" xfId="234"/>
    <cellStyle name="20% - Акцент2 2" xfId="235"/>
    <cellStyle name="20% - Акцент2 2 2" xfId="236"/>
    <cellStyle name="20% - Акцент2 2 3" xfId="237"/>
    <cellStyle name="20% - Акцент2 2_46EE.2011(v1.0)" xfId="238"/>
    <cellStyle name="20% - Акцент2 3" xfId="239"/>
    <cellStyle name="20% - Акцент2 3 2" xfId="240"/>
    <cellStyle name="20% - Акцент2 3 3" xfId="241"/>
    <cellStyle name="20% - Акцент2 3_46EE.2011(v1.0)" xfId="242"/>
    <cellStyle name="20% - Акцент2 4" xfId="243"/>
    <cellStyle name="20% - Акцент2 4 2" xfId="244"/>
    <cellStyle name="20% - Акцент2 4 3" xfId="245"/>
    <cellStyle name="20% - Акцент2 4_46EE.2011(v1.0)" xfId="246"/>
    <cellStyle name="20% - Акцент2 5" xfId="247"/>
    <cellStyle name="20% - Акцент2 5 2" xfId="248"/>
    <cellStyle name="20% - Акцент2 5 3" xfId="249"/>
    <cellStyle name="20% - Акцент2 5_46EE.2011(v1.0)" xfId="250"/>
    <cellStyle name="20% - Акцент2 6" xfId="251"/>
    <cellStyle name="20% - Акцент2 6 2" xfId="252"/>
    <cellStyle name="20% - Акцент2 6 3" xfId="253"/>
    <cellStyle name="20% - Акцент2 6_46EE.2011(v1.0)" xfId="254"/>
    <cellStyle name="20% - Акцент2 7" xfId="255"/>
    <cellStyle name="20% - Акцент2 7 2" xfId="256"/>
    <cellStyle name="20% - Акцент2 7 3" xfId="257"/>
    <cellStyle name="20% - Акцент2 7_46EE.2011(v1.0)" xfId="258"/>
    <cellStyle name="20% - Акцент2 8" xfId="259"/>
    <cellStyle name="20% - Акцент2 8 2" xfId="260"/>
    <cellStyle name="20% - Акцент2 8 3" xfId="261"/>
    <cellStyle name="20% - Акцент2 8_46EE.2011(v1.0)" xfId="262"/>
    <cellStyle name="20% - Акцент2 9" xfId="263"/>
    <cellStyle name="20% - Акцент2 9 2" xfId="264"/>
    <cellStyle name="20% - Акцент2 9 3" xfId="265"/>
    <cellStyle name="20% - Акцент2 9_46EE.2011(v1.0)" xfId="266"/>
    <cellStyle name="20% - Акцент3" xfId="267"/>
    <cellStyle name="20% - Акцент3 10" xfId="268"/>
    <cellStyle name="20% - Акцент3 2" xfId="269"/>
    <cellStyle name="20% - Акцент3 2 2" xfId="270"/>
    <cellStyle name="20% - Акцент3 2 3" xfId="271"/>
    <cellStyle name="20% - Акцент3 2_46EE.2011(v1.0)" xfId="272"/>
    <cellStyle name="20% - Акцент3 3" xfId="273"/>
    <cellStyle name="20% - Акцент3 3 2" xfId="274"/>
    <cellStyle name="20% - Акцент3 3 3" xfId="275"/>
    <cellStyle name="20% - Акцент3 3_46EE.2011(v1.0)" xfId="276"/>
    <cellStyle name="20% - Акцент3 4" xfId="277"/>
    <cellStyle name="20% - Акцент3 4 2" xfId="278"/>
    <cellStyle name="20% - Акцент3 4 3" xfId="279"/>
    <cellStyle name="20% - Акцент3 4_46EE.2011(v1.0)" xfId="280"/>
    <cellStyle name="20% - Акцент3 5" xfId="281"/>
    <cellStyle name="20% - Акцент3 5 2" xfId="282"/>
    <cellStyle name="20% - Акцент3 5 3" xfId="283"/>
    <cellStyle name="20% - Акцент3 5_46EE.2011(v1.0)" xfId="284"/>
    <cellStyle name="20% - Акцент3 6" xfId="285"/>
    <cellStyle name="20% - Акцент3 6 2" xfId="286"/>
    <cellStyle name="20% - Акцент3 6 3" xfId="287"/>
    <cellStyle name="20% - Акцент3 6_46EE.2011(v1.0)" xfId="288"/>
    <cellStyle name="20% - Акцент3 7" xfId="289"/>
    <cellStyle name="20% - Акцент3 7 2" xfId="290"/>
    <cellStyle name="20% - Акцент3 7 3" xfId="291"/>
    <cellStyle name="20% - Акцент3 7_46EE.2011(v1.0)" xfId="292"/>
    <cellStyle name="20% - Акцент3 8" xfId="293"/>
    <cellStyle name="20% - Акцент3 8 2" xfId="294"/>
    <cellStyle name="20% - Акцент3 8 3" xfId="295"/>
    <cellStyle name="20% - Акцент3 8_46EE.2011(v1.0)" xfId="296"/>
    <cellStyle name="20% - Акцент3 9" xfId="297"/>
    <cellStyle name="20% - Акцент3 9 2" xfId="298"/>
    <cellStyle name="20% - Акцент3 9 3" xfId="299"/>
    <cellStyle name="20% - Акцент3 9_46EE.2011(v1.0)" xfId="300"/>
    <cellStyle name="20% - Акцент4" xfId="301"/>
    <cellStyle name="20% - Акцент4 10" xfId="302"/>
    <cellStyle name="20% - Акцент4 2" xfId="303"/>
    <cellStyle name="20% - Акцент4 2 2" xfId="304"/>
    <cellStyle name="20% - Акцент4 2 3" xfId="305"/>
    <cellStyle name="20% - Акцент4 2_46EE.2011(v1.0)" xfId="306"/>
    <cellStyle name="20% - Акцент4 3" xfId="307"/>
    <cellStyle name="20% - Акцент4 3 2" xfId="308"/>
    <cellStyle name="20% - Акцент4 3 3" xfId="309"/>
    <cellStyle name="20% - Акцент4 3_46EE.2011(v1.0)" xfId="310"/>
    <cellStyle name="20% - Акцент4 4" xfId="311"/>
    <cellStyle name="20% - Акцент4 4 2" xfId="312"/>
    <cellStyle name="20% - Акцент4 4 3" xfId="313"/>
    <cellStyle name="20% - Акцент4 4_46EE.2011(v1.0)" xfId="314"/>
    <cellStyle name="20% - Акцент4 5" xfId="315"/>
    <cellStyle name="20% - Акцент4 5 2" xfId="316"/>
    <cellStyle name="20% - Акцент4 5 3" xfId="317"/>
    <cellStyle name="20% - Акцент4 5_46EE.2011(v1.0)" xfId="318"/>
    <cellStyle name="20% - Акцент4 6" xfId="319"/>
    <cellStyle name="20% - Акцент4 6 2" xfId="320"/>
    <cellStyle name="20% - Акцент4 6 3" xfId="321"/>
    <cellStyle name="20% - Акцент4 6_46EE.2011(v1.0)" xfId="322"/>
    <cellStyle name="20% - Акцент4 7" xfId="323"/>
    <cellStyle name="20% - Акцент4 7 2" xfId="324"/>
    <cellStyle name="20% - Акцент4 7 3" xfId="325"/>
    <cellStyle name="20% - Акцент4 7_46EE.2011(v1.0)" xfId="326"/>
    <cellStyle name="20% - Акцент4 8" xfId="327"/>
    <cellStyle name="20% - Акцент4 8 2" xfId="328"/>
    <cellStyle name="20% - Акцент4 8 3" xfId="329"/>
    <cellStyle name="20% - Акцент4 8_46EE.2011(v1.0)" xfId="330"/>
    <cellStyle name="20% - Акцент4 9" xfId="331"/>
    <cellStyle name="20% - Акцент4 9 2" xfId="332"/>
    <cellStyle name="20% - Акцент4 9 3" xfId="333"/>
    <cellStyle name="20% - Акцент4 9_46EE.2011(v1.0)" xfId="334"/>
    <cellStyle name="20% - Акцент5" xfId="335"/>
    <cellStyle name="20% - Акцент5 10" xfId="336"/>
    <cellStyle name="20% - Акцент5 2" xfId="337"/>
    <cellStyle name="20% - Акцент5 2 2" xfId="338"/>
    <cellStyle name="20% - Акцент5 2 3" xfId="339"/>
    <cellStyle name="20% - Акцент5 2_46EE.2011(v1.0)" xfId="340"/>
    <cellStyle name="20% - Акцент5 3" xfId="341"/>
    <cellStyle name="20% - Акцент5 3 2" xfId="342"/>
    <cellStyle name="20% - Акцент5 3 3" xfId="343"/>
    <cellStyle name="20% - Акцент5 3_46EE.2011(v1.0)" xfId="344"/>
    <cellStyle name="20% - Акцент5 4" xfId="345"/>
    <cellStyle name="20% - Акцент5 4 2" xfId="346"/>
    <cellStyle name="20% - Акцент5 4 3" xfId="347"/>
    <cellStyle name="20% - Акцент5 4_46EE.2011(v1.0)" xfId="348"/>
    <cellStyle name="20% - Акцент5 5" xfId="349"/>
    <cellStyle name="20% - Акцент5 5 2" xfId="350"/>
    <cellStyle name="20% - Акцент5 5 3" xfId="351"/>
    <cellStyle name="20% - Акцент5 5_46EE.2011(v1.0)" xfId="352"/>
    <cellStyle name="20% - Акцент5 6" xfId="353"/>
    <cellStyle name="20% - Акцент5 6 2" xfId="354"/>
    <cellStyle name="20% - Акцент5 6 3" xfId="355"/>
    <cellStyle name="20% - Акцент5 6_46EE.2011(v1.0)" xfId="356"/>
    <cellStyle name="20% - Акцент5 7" xfId="357"/>
    <cellStyle name="20% - Акцент5 7 2" xfId="358"/>
    <cellStyle name="20% - Акцент5 7 3" xfId="359"/>
    <cellStyle name="20% - Акцент5 7_46EE.2011(v1.0)" xfId="360"/>
    <cellStyle name="20% - Акцент5 8" xfId="361"/>
    <cellStyle name="20% - Акцент5 8 2" xfId="362"/>
    <cellStyle name="20% - Акцент5 8 3" xfId="363"/>
    <cellStyle name="20% - Акцент5 8_46EE.2011(v1.0)" xfId="364"/>
    <cellStyle name="20% - Акцент5 9" xfId="365"/>
    <cellStyle name="20% - Акцент5 9 2" xfId="366"/>
    <cellStyle name="20% - Акцент5 9 3" xfId="367"/>
    <cellStyle name="20% - Акцент5 9_46EE.2011(v1.0)" xfId="368"/>
    <cellStyle name="20% - Акцент6" xfId="369"/>
    <cellStyle name="20% - Акцент6 10" xfId="370"/>
    <cellStyle name="20% - Акцент6 2" xfId="371"/>
    <cellStyle name="20% - Акцент6 2 2" xfId="372"/>
    <cellStyle name="20% - Акцент6 2 3" xfId="373"/>
    <cellStyle name="20% - Акцент6 2_46EE.2011(v1.0)" xfId="374"/>
    <cellStyle name="20% - Акцент6 3" xfId="375"/>
    <cellStyle name="20% - Акцент6 3 2" xfId="376"/>
    <cellStyle name="20% - Акцент6 3 3" xfId="377"/>
    <cellStyle name="20% - Акцент6 3_46EE.2011(v1.0)" xfId="378"/>
    <cellStyle name="20% - Акцент6 4" xfId="379"/>
    <cellStyle name="20% - Акцент6 4 2" xfId="380"/>
    <cellStyle name="20% - Акцент6 4 3" xfId="381"/>
    <cellStyle name="20% - Акцент6 4_46EE.2011(v1.0)" xfId="382"/>
    <cellStyle name="20% - Акцент6 5" xfId="383"/>
    <cellStyle name="20% - Акцент6 5 2" xfId="384"/>
    <cellStyle name="20% - Акцент6 5 3" xfId="385"/>
    <cellStyle name="20% - Акцент6 5_46EE.2011(v1.0)" xfId="386"/>
    <cellStyle name="20% - Акцент6 6" xfId="387"/>
    <cellStyle name="20% - Акцент6 6 2" xfId="388"/>
    <cellStyle name="20% - Акцент6 6 3" xfId="389"/>
    <cellStyle name="20% - Акцент6 6_46EE.2011(v1.0)" xfId="390"/>
    <cellStyle name="20% - Акцент6 7" xfId="391"/>
    <cellStyle name="20% - Акцент6 7 2" xfId="392"/>
    <cellStyle name="20% - Акцент6 7 3" xfId="393"/>
    <cellStyle name="20% - Акцент6 7_46EE.2011(v1.0)" xfId="394"/>
    <cellStyle name="20% - Акцент6 8" xfId="395"/>
    <cellStyle name="20% - Акцент6 8 2" xfId="396"/>
    <cellStyle name="20% - Акцент6 8 3" xfId="397"/>
    <cellStyle name="20% - Акцент6 8_46EE.2011(v1.0)" xfId="398"/>
    <cellStyle name="20% - Акцент6 9" xfId="399"/>
    <cellStyle name="20% - Акцент6 9 2" xfId="400"/>
    <cellStyle name="20% - Акцент6 9 3" xfId="401"/>
    <cellStyle name="20% - Акцент6 9_46EE.2011(v1.0)" xfId="402"/>
    <cellStyle name="40% - Accent1" xfId="403"/>
    <cellStyle name="40% - Accent1 2" xfId="404"/>
    <cellStyle name="40% - Accent1 3" xfId="405"/>
    <cellStyle name="40% - Accent1_46EE.2011(v1.0)" xfId="406"/>
    <cellStyle name="40% - Accent2" xfId="407"/>
    <cellStyle name="40% - Accent2 2" xfId="408"/>
    <cellStyle name="40% - Accent2 3" xfId="409"/>
    <cellStyle name="40% - Accent2_46EE.2011(v1.0)" xfId="410"/>
    <cellStyle name="40% - Accent3" xfId="411"/>
    <cellStyle name="40% - Accent3 2" xfId="412"/>
    <cellStyle name="40% - Accent3 3" xfId="413"/>
    <cellStyle name="40% - Accent3_46EE.2011(v1.0)" xfId="414"/>
    <cellStyle name="40% - Accent4" xfId="415"/>
    <cellStyle name="40% - Accent4 2" xfId="416"/>
    <cellStyle name="40% - Accent4 3" xfId="417"/>
    <cellStyle name="40% - Accent4_46EE.2011(v1.0)" xfId="418"/>
    <cellStyle name="40% - Accent5" xfId="419"/>
    <cellStyle name="40% - Accent5 2" xfId="420"/>
    <cellStyle name="40% - Accent5 3" xfId="421"/>
    <cellStyle name="40% - Accent5_46EE.2011(v1.0)" xfId="422"/>
    <cellStyle name="40% - Accent6" xfId="423"/>
    <cellStyle name="40% - Accent6 2" xfId="424"/>
    <cellStyle name="40% - Accent6 3" xfId="425"/>
    <cellStyle name="40% - Accent6_46EE.2011(v1.0)" xfId="426"/>
    <cellStyle name="40% - Акцент1" xfId="427"/>
    <cellStyle name="40% - Акцент1 10" xfId="428"/>
    <cellStyle name="40% - Акцент1 2" xfId="429"/>
    <cellStyle name="40% - Акцент1 2 2" xfId="430"/>
    <cellStyle name="40% - Акцент1 2 3" xfId="431"/>
    <cellStyle name="40% - Акцент1 2_46EE.2011(v1.0)" xfId="432"/>
    <cellStyle name="40% - Акцент1 3" xfId="433"/>
    <cellStyle name="40% - Акцент1 3 2" xfId="434"/>
    <cellStyle name="40% - Акцент1 3 3" xfId="435"/>
    <cellStyle name="40% - Акцент1 3_46EE.2011(v1.0)" xfId="436"/>
    <cellStyle name="40% - Акцент1 4" xfId="437"/>
    <cellStyle name="40% - Акцент1 4 2" xfId="438"/>
    <cellStyle name="40% - Акцент1 4 3" xfId="439"/>
    <cellStyle name="40% - Акцент1 4_46EE.2011(v1.0)" xfId="440"/>
    <cellStyle name="40% - Акцент1 5" xfId="441"/>
    <cellStyle name="40% - Акцент1 5 2" xfId="442"/>
    <cellStyle name="40% - Акцент1 5 3" xfId="443"/>
    <cellStyle name="40% - Акцент1 5_46EE.2011(v1.0)" xfId="444"/>
    <cellStyle name="40% - Акцент1 6" xfId="445"/>
    <cellStyle name="40% - Акцент1 6 2" xfId="446"/>
    <cellStyle name="40% - Акцент1 6 3" xfId="447"/>
    <cellStyle name="40% - Акцент1 6_46EE.2011(v1.0)" xfId="448"/>
    <cellStyle name="40% - Акцент1 7" xfId="449"/>
    <cellStyle name="40% - Акцент1 7 2" xfId="450"/>
    <cellStyle name="40% - Акцент1 7 3" xfId="451"/>
    <cellStyle name="40% - Акцент1 7_46EE.2011(v1.0)" xfId="452"/>
    <cellStyle name="40% - Акцент1 8" xfId="453"/>
    <cellStyle name="40% - Акцент1 8 2" xfId="454"/>
    <cellStyle name="40% - Акцент1 8 3" xfId="455"/>
    <cellStyle name="40% - Акцент1 8_46EE.2011(v1.0)" xfId="456"/>
    <cellStyle name="40% - Акцент1 9" xfId="457"/>
    <cellStyle name="40% - Акцент1 9 2" xfId="458"/>
    <cellStyle name="40% - Акцент1 9 3" xfId="459"/>
    <cellStyle name="40% - Акцент1 9_46EE.2011(v1.0)" xfId="460"/>
    <cellStyle name="40% - Акцент2" xfId="461"/>
    <cellStyle name="40% - Акцент2 10" xfId="462"/>
    <cellStyle name="40% - Акцент2 2" xfId="463"/>
    <cellStyle name="40% - Акцент2 2 2" xfId="464"/>
    <cellStyle name="40% - Акцент2 2 3" xfId="465"/>
    <cellStyle name="40% - Акцент2 2_46EE.2011(v1.0)" xfId="466"/>
    <cellStyle name="40% - Акцент2 3" xfId="467"/>
    <cellStyle name="40% - Акцент2 3 2" xfId="468"/>
    <cellStyle name="40% - Акцент2 3 3" xfId="469"/>
    <cellStyle name="40% - Акцент2 3_46EE.2011(v1.0)" xfId="470"/>
    <cellStyle name="40% - Акцент2 4" xfId="471"/>
    <cellStyle name="40% - Акцент2 4 2" xfId="472"/>
    <cellStyle name="40% - Акцент2 4 3" xfId="473"/>
    <cellStyle name="40% - Акцент2 4_46EE.2011(v1.0)" xfId="474"/>
    <cellStyle name="40% - Акцент2 5" xfId="475"/>
    <cellStyle name="40% - Акцент2 5 2" xfId="476"/>
    <cellStyle name="40% - Акцент2 5 3" xfId="477"/>
    <cellStyle name="40% - Акцент2 5_46EE.2011(v1.0)" xfId="478"/>
    <cellStyle name="40% - Акцент2 6" xfId="479"/>
    <cellStyle name="40% - Акцент2 6 2" xfId="480"/>
    <cellStyle name="40% - Акцент2 6 3" xfId="481"/>
    <cellStyle name="40% - Акцент2 6_46EE.2011(v1.0)" xfId="482"/>
    <cellStyle name="40% - Акцент2 7" xfId="483"/>
    <cellStyle name="40% - Акцент2 7 2" xfId="484"/>
    <cellStyle name="40% - Акцент2 7 3" xfId="485"/>
    <cellStyle name="40% - Акцент2 7_46EE.2011(v1.0)" xfId="486"/>
    <cellStyle name="40% - Акцент2 8" xfId="487"/>
    <cellStyle name="40% - Акцент2 8 2" xfId="488"/>
    <cellStyle name="40% - Акцент2 8 3" xfId="489"/>
    <cellStyle name="40% - Акцент2 8_46EE.2011(v1.0)" xfId="490"/>
    <cellStyle name="40% - Акцент2 9" xfId="491"/>
    <cellStyle name="40% - Акцент2 9 2" xfId="492"/>
    <cellStyle name="40% - Акцент2 9 3" xfId="493"/>
    <cellStyle name="40% - Акцент2 9_46EE.2011(v1.0)" xfId="494"/>
    <cellStyle name="40% - Акцент3" xfId="495"/>
    <cellStyle name="40% - Акцент3 10" xfId="496"/>
    <cellStyle name="40% - Акцент3 2" xfId="497"/>
    <cellStyle name="40% - Акцент3 2 2" xfId="498"/>
    <cellStyle name="40% - Акцент3 2 3" xfId="499"/>
    <cellStyle name="40% - Акцент3 2_46EE.2011(v1.0)" xfId="500"/>
    <cellStyle name="40% - Акцент3 3" xfId="501"/>
    <cellStyle name="40% - Акцент3 3 2" xfId="502"/>
    <cellStyle name="40% - Акцент3 3 3" xfId="503"/>
    <cellStyle name="40% - Акцент3 3_46EE.2011(v1.0)" xfId="504"/>
    <cellStyle name="40% - Акцент3 4" xfId="505"/>
    <cellStyle name="40% - Акцент3 4 2" xfId="506"/>
    <cellStyle name="40% - Акцент3 4 3" xfId="507"/>
    <cellStyle name="40% - Акцент3 4_46EE.2011(v1.0)" xfId="508"/>
    <cellStyle name="40% - Акцент3 5" xfId="509"/>
    <cellStyle name="40% - Акцент3 5 2" xfId="510"/>
    <cellStyle name="40% - Акцент3 5 3" xfId="511"/>
    <cellStyle name="40% - Акцент3 5_46EE.2011(v1.0)" xfId="512"/>
    <cellStyle name="40% - Акцент3 6" xfId="513"/>
    <cellStyle name="40% - Акцент3 6 2" xfId="514"/>
    <cellStyle name="40% - Акцент3 6 3" xfId="515"/>
    <cellStyle name="40% - Акцент3 6_46EE.2011(v1.0)" xfId="516"/>
    <cellStyle name="40% - Акцент3 7" xfId="517"/>
    <cellStyle name="40% - Акцент3 7 2" xfId="518"/>
    <cellStyle name="40% - Акцент3 7 3" xfId="519"/>
    <cellStyle name="40% - Акцент3 7_46EE.2011(v1.0)" xfId="520"/>
    <cellStyle name="40% - Акцент3 8" xfId="521"/>
    <cellStyle name="40% - Акцент3 8 2" xfId="522"/>
    <cellStyle name="40% - Акцент3 8 3" xfId="523"/>
    <cellStyle name="40% - Акцент3 8_46EE.2011(v1.0)" xfId="524"/>
    <cellStyle name="40% - Акцент3 9" xfId="525"/>
    <cellStyle name="40% - Акцент3 9 2" xfId="526"/>
    <cellStyle name="40% - Акцент3 9 3" xfId="527"/>
    <cellStyle name="40% - Акцент3 9_46EE.2011(v1.0)" xfId="528"/>
    <cellStyle name="40% - Акцент4" xfId="529"/>
    <cellStyle name="40% - Акцент4 10" xfId="530"/>
    <cellStyle name="40% - Акцент4 2" xfId="531"/>
    <cellStyle name="40% - Акцент4 2 2" xfId="532"/>
    <cellStyle name="40% - Акцент4 2 3" xfId="533"/>
    <cellStyle name="40% - Акцент4 2_46EE.2011(v1.0)" xfId="534"/>
    <cellStyle name="40% - Акцент4 3" xfId="535"/>
    <cellStyle name="40% - Акцент4 3 2" xfId="536"/>
    <cellStyle name="40% - Акцент4 3 3" xfId="537"/>
    <cellStyle name="40% - Акцент4 3_46EE.2011(v1.0)" xfId="538"/>
    <cellStyle name="40% - Акцент4 4" xfId="539"/>
    <cellStyle name="40% - Акцент4 4 2" xfId="540"/>
    <cellStyle name="40% - Акцент4 4 3" xfId="541"/>
    <cellStyle name="40% - Акцент4 4_46EE.2011(v1.0)" xfId="542"/>
    <cellStyle name="40% - Акцент4 5" xfId="543"/>
    <cellStyle name="40% - Акцент4 5 2" xfId="544"/>
    <cellStyle name="40% - Акцент4 5 3" xfId="545"/>
    <cellStyle name="40% - Акцент4 5_46EE.2011(v1.0)" xfId="546"/>
    <cellStyle name="40% - Акцент4 6" xfId="547"/>
    <cellStyle name="40% - Акцент4 6 2" xfId="548"/>
    <cellStyle name="40% - Акцент4 6 3" xfId="549"/>
    <cellStyle name="40% - Акцент4 6_46EE.2011(v1.0)" xfId="550"/>
    <cellStyle name="40% - Акцент4 7" xfId="551"/>
    <cellStyle name="40% - Акцент4 7 2" xfId="552"/>
    <cellStyle name="40% - Акцент4 7 3" xfId="553"/>
    <cellStyle name="40% - Акцент4 7_46EE.2011(v1.0)" xfId="554"/>
    <cellStyle name="40% - Акцент4 8" xfId="555"/>
    <cellStyle name="40% - Акцент4 8 2" xfId="556"/>
    <cellStyle name="40% - Акцент4 8 3" xfId="557"/>
    <cellStyle name="40% - Акцент4 8_46EE.2011(v1.0)" xfId="558"/>
    <cellStyle name="40% - Акцент4 9" xfId="559"/>
    <cellStyle name="40% - Акцент4 9 2" xfId="560"/>
    <cellStyle name="40% - Акцент4 9 3" xfId="561"/>
    <cellStyle name="40% - Акцент4 9_46EE.2011(v1.0)" xfId="562"/>
    <cellStyle name="40% - Акцент5" xfId="563"/>
    <cellStyle name="40% - Акцент5 10" xfId="564"/>
    <cellStyle name="40% - Акцент5 2" xfId="565"/>
    <cellStyle name="40% - Акцент5 2 2" xfId="566"/>
    <cellStyle name="40% - Акцент5 2 3" xfId="567"/>
    <cellStyle name="40% - Акцент5 2_46EE.2011(v1.0)" xfId="568"/>
    <cellStyle name="40% - Акцент5 3" xfId="569"/>
    <cellStyle name="40% - Акцент5 3 2" xfId="570"/>
    <cellStyle name="40% - Акцент5 3 3" xfId="571"/>
    <cellStyle name="40% - Акцент5 3_46EE.2011(v1.0)" xfId="572"/>
    <cellStyle name="40% - Акцент5 4" xfId="573"/>
    <cellStyle name="40% - Акцент5 4 2" xfId="574"/>
    <cellStyle name="40% - Акцент5 4 3" xfId="575"/>
    <cellStyle name="40% - Акцент5 4_46EE.2011(v1.0)" xfId="576"/>
    <cellStyle name="40% - Акцент5 5" xfId="577"/>
    <cellStyle name="40% - Акцент5 5 2" xfId="578"/>
    <cellStyle name="40% - Акцент5 5 3" xfId="579"/>
    <cellStyle name="40% - Акцент5 5_46EE.2011(v1.0)" xfId="580"/>
    <cellStyle name="40% - Акцент5 6" xfId="581"/>
    <cellStyle name="40% - Акцент5 6 2" xfId="582"/>
    <cellStyle name="40% - Акцент5 6 3" xfId="583"/>
    <cellStyle name="40% - Акцент5 6_46EE.2011(v1.0)" xfId="584"/>
    <cellStyle name="40% - Акцент5 7" xfId="585"/>
    <cellStyle name="40% - Акцент5 7 2" xfId="586"/>
    <cellStyle name="40% - Акцент5 7 3" xfId="587"/>
    <cellStyle name="40% - Акцент5 7_46EE.2011(v1.0)" xfId="588"/>
    <cellStyle name="40% - Акцент5 8" xfId="589"/>
    <cellStyle name="40% - Акцент5 8 2" xfId="590"/>
    <cellStyle name="40% - Акцент5 8 3" xfId="591"/>
    <cellStyle name="40% - Акцент5 8_46EE.2011(v1.0)" xfId="592"/>
    <cellStyle name="40% - Акцент5 9" xfId="593"/>
    <cellStyle name="40% - Акцент5 9 2" xfId="594"/>
    <cellStyle name="40% - Акцент5 9 3" xfId="595"/>
    <cellStyle name="40% - Акцент5 9_46EE.2011(v1.0)" xfId="596"/>
    <cellStyle name="40% - Акцент6" xfId="597"/>
    <cellStyle name="40% - Акцент6 10" xfId="598"/>
    <cellStyle name="40% - Акцент6 2" xfId="599"/>
    <cellStyle name="40% - Акцент6 2 2" xfId="600"/>
    <cellStyle name="40% - Акцент6 2 3" xfId="601"/>
    <cellStyle name="40% - Акцент6 2_46EE.2011(v1.0)" xfId="602"/>
    <cellStyle name="40% - Акцент6 3" xfId="603"/>
    <cellStyle name="40% - Акцент6 3 2" xfId="604"/>
    <cellStyle name="40% - Акцент6 3 3" xfId="605"/>
    <cellStyle name="40% - Акцент6 3_46EE.2011(v1.0)" xfId="606"/>
    <cellStyle name="40% - Акцент6 4" xfId="607"/>
    <cellStyle name="40% - Акцент6 4 2" xfId="608"/>
    <cellStyle name="40% - Акцент6 4 3" xfId="609"/>
    <cellStyle name="40% - Акцент6 4_46EE.2011(v1.0)" xfId="610"/>
    <cellStyle name="40% - Акцент6 5" xfId="611"/>
    <cellStyle name="40% - Акцент6 5 2" xfId="612"/>
    <cellStyle name="40% - Акцент6 5 3" xfId="613"/>
    <cellStyle name="40% - Акцент6 5_46EE.2011(v1.0)" xfId="614"/>
    <cellStyle name="40% - Акцент6 6" xfId="615"/>
    <cellStyle name="40% - Акцент6 6 2" xfId="616"/>
    <cellStyle name="40% - Акцент6 6 3" xfId="617"/>
    <cellStyle name="40% - Акцент6 6_46EE.2011(v1.0)" xfId="618"/>
    <cellStyle name="40% - Акцент6 7" xfId="619"/>
    <cellStyle name="40% - Акцент6 7 2" xfId="620"/>
    <cellStyle name="40% - Акцент6 7 3" xfId="621"/>
    <cellStyle name="40% - Акцент6 7_46EE.2011(v1.0)" xfId="622"/>
    <cellStyle name="40% - Акцент6 8" xfId="623"/>
    <cellStyle name="40% - Акцент6 8 2" xfId="624"/>
    <cellStyle name="40% - Акцент6 8 3" xfId="625"/>
    <cellStyle name="40% - Акцент6 8_46EE.2011(v1.0)" xfId="626"/>
    <cellStyle name="40% - Акцент6 9" xfId="627"/>
    <cellStyle name="40% - Акцент6 9 2" xfId="628"/>
    <cellStyle name="40% - Акцент6 9 3" xfId="629"/>
    <cellStyle name="40% - Акцент6 9_46EE.2011(v1.0)" xfId="630"/>
    <cellStyle name="60% - Accent1" xfId="631"/>
    <cellStyle name="60% - Accent2" xfId="632"/>
    <cellStyle name="60% - Accent3" xfId="633"/>
    <cellStyle name="60% - Accent4" xfId="634"/>
    <cellStyle name="60% - Accent5" xfId="635"/>
    <cellStyle name="60% - Accent6" xfId="636"/>
    <cellStyle name="60% - Акцент1" xfId="637"/>
    <cellStyle name="60% - Акцент1 2" xfId="638"/>
    <cellStyle name="60% - Акцент1 2 2" xfId="639"/>
    <cellStyle name="60% - Акцент1 3" xfId="640"/>
    <cellStyle name="60% - Акцент1 3 2" xfId="641"/>
    <cellStyle name="60% - Акцент1 4" xfId="642"/>
    <cellStyle name="60% - Акцент1 4 2" xfId="643"/>
    <cellStyle name="60% - Акцент1 5" xfId="644"/>
    <cellStyle name="60% - Акцент1 5 2" xfId="645"/>
    <cellStyle name="60% - Акцент1 6" xfId="646"/>
    <cellStyle name="60% - Акцент1 6 2" xfId="647"/>
    <cellStyle name="60% - Акцент1 7" xfId="648"/>
    <cellStyle name="60% - Акцент1 7 2" xfId="649"/>
    <cellStyle name="60% - Акцент1 8" xfId="650"/>
    <cellStyle name="60% - Акцент1 8 2" xfId="651"/>
    <cellStyle name="60% - Акцент1 9" xfId="652"/>
    <cellStyle name="60% - Акцент1 9 2" xfId="653"/>
    <cellStyle name="60% - Акцент2" xfId="654"/>
    <cellStyle name="60% - Акцент2 2" xfId="655"/>
    <cellStyle name="60% - Акцент2 2 2" xfId="656"/>
    <cellStyle name="60% - Акцент2 3" xfId="657"/>
    <cellStyle name="60% - Акцент2 3 2" xfId="658"/>
    <cellStyle name="60% - Акцент2 4" xfId="659"/>
    <cellStyle name="60% - Акцент2 4 2" xfId="660"/>
    <cellStyle name="60% - Акцент2 5" xfId="661"/>
    <cellStyle name="60% - Акцент2 5 2" xfId="662"/>
    <cellStyle name="60% - Акцент2 6" xfId="663"/>
    <cellStyle name="60% - Акцент2 6 2" xfId="664"/>
    <cellStyle name="60% - Акцент2 7" xfId="665"/>
    <cellStyle name="60% - Акцент2 7 2" xfId="666"/>
    <cellStyle name="60% - Акцент2 8" xfId="667"/>
    <cellStyle name="60% - Акцент2 8 2" xfId="668"/>
    <cellStyle name="60% - Акцент2 9" xfId="669"/>
    <cellStyle name="60% - Акцент2 9 2" xfId="670"/>
    <cellStyle name="60% - Акцент3" xfId="671"/>
    <cellStyle name="60% - Акцент3 2" xfId="672"/>
    <cellStyle name="60% - Акцент3 2 2" xfId="673"/>
    <cellStyle name="60% - Акцент3 3" xfId="674"/>
    <cellStyle name="60% - Акцент3 3 2" xfId="675"/>
    <cellStyle name="60% - Акцент3 4" xfId="676"/>
    <cellStyle name="60% - Акцент3 4 2" xfId="677"/>
    <cellStyle name="60% - Акцент3 5" xfId="678"/>
    <cellStyle name="60% - Акцент3 5 2" xfId="679"/>
    <cellStyle name="60% - Акцент3 6" xfId="680"/>
    <cellStyle name="60% - Акцент3 6 2" xfId="681"/>
    <cellStyle name="60% - Акцент3 7" xfId="682"/>
    <cellStyle name="60% - Акцент3 7 2" xfId="683"/>
    <cellStyle name="60% - Акцент3 8" xfId="684"/>
    <cellStyle name="60% - Акцент3 8 2" xfId="685"/>
    <cellStyle name="60% - Акцент3 9" xfId="686"/>
    <cellStyle name="60% - Акцент3 9 2" xfId="687"/>
    <cellStyle name="60% - Акцент4" xfId="688"/>
    <cellStyle name="60% - Акцент4 2" xfId="689"/>
    <cellStyle name="60% - Акцент4 2 2" xfId="690"/>
    <cellStyle name="60% - Акцент4 3" xfId="691"/>
    <cellStyle name="60% - Акцент4 3 2" xfId="692"/>
    <cellStyle name="60% - Акцент4 4" xfId="693"/>
    <cellStyle name="60% - Акцент4 4 2" xfId="694"/>
    <cellStyle name="60% - Акцент4 5" xfId="695"/>
    <cellStyle name="60% - Акцент4 5 2" xfId="696"/>
    <cellStyle name="60% - Акцент4 6" xfId="697"/>
    <cellStyle name="60% - Акцент4 6 2" xfId="698"/>
    <cellStyle name="60% - Акцент4 7" xfId="699"/>
    <cellStyle name="60% - Акцент4 7 2" xfId="700"/>
    <cellStyle name="60% - Акцент4 8" xfId="701"/>
    <cellStyle name="60% - Акцент4 8 2" xfId="702"/>
    <cellStyle name="60% - Акцент4 9" xfId="703"/>
    <cellStyle name="60% - Акцент4 9 2" xfId="704"/>
    <cellStyle name="60% - Акцент5" xfId="705"/>
    <cellStyle name="60% - Акцент5 2" xfId="706"/>
    <cellStyle name="60% - Акцент5 2 2" xfId="707"/>
    <cellStyle name="60% - Акцент5 3" xfId="708"/>
    <cellStyle name="60% - Акцент5 3 2" xfId="709"/>
    <cellStyle name="60% - Акцент5 4" xfId="710"/>
    <cellStyle name="60% - Акцент5 4 2" xfId="711"/>
    <cellStyle name="60% - Акцент5 5" xfId="712"/>
    <cellStyle name="60% - Акцент5 5 2" xfId="713"/>
    <cellStyle name="60% - Акцент5 6" xfId="714"/>
    <cellStyle name="60% - Акцент5 6 2" xfId="715"/>
    <cellStyle name="60% - Акцент5 7" xfId="716"/>
    <cellStyle name="60% - Акцент5 7 2" xfId="717"/>
    <cellStyle name="60% - Акцент5 8" xfId="718"/>
    <cellStyle name="60% - Акцент5 8 2" xfId="719"/>
    <cellStyle name="60% - Акцент5 9" xfId="720"/>
    <cellStyle name="60% - Акцент5 9 2" xfId="721"/>
    <cellStyle name="60% - Акцент6" xfId="722"/>
    <cellStyle name="60% - Акцент6 2" xfId="723"/>
    <cellStyle name="60% - Акцент6 2 2" xfId="724"/>
    <cellStyle name="60% - Акцент6 3" xfId="725"/>
    <cellStyle name="60% - Акцент6 3 2" xfId="726"/>
    <cellStyle name="60% - Акцент6 4" xfId="727"/>
    <cellStyle name="60% - Акцент6 4 2" xfId="728"/>
    <cellStyle name="60% - Акцент6 5" xfId="729"/>
    <cellStyle name="60% - Акцент6 5 2" xfId="730"/>
    <cellStyle name="60% - Акцент6 6" xfId="731"/>
    <cellStyle name="60% - Акцент6 6 2" xfId="732"/>
    <cellStyle name="60% - Акцент6 7" xfId="733"/>
    <cellStyle name="60% - Акцент6 7 2" xfId="734"/>
    <cellStyle name="60% - Акцент6 8" xfId="735"/>
    <cellStyle name="60% - Акцент6 8 2" xfId="736"/>
    <cellStyle name="60% - Акцент6 9" xfId="737"/>
    <cellStyle name="60% - Акцент6 9 2" xfId="738"/>
    <cellStyle name="Accent1" xfId="739"/>
    <cellStyle name="Accent2" xfId="740"/>
    <cellStyle name="Accent3" xfId="741"/>
    <cellStyle name="Accent4" xfId="742"/>
    <cellStyle name="Accent5" xfId="743"/>
    <cellStyle name="Accent6" xfId="744"/>
    <cellStyle name="Ăčďĺđńńűëęŕ" xfId="745"/>
    <cellStyle name="AFE" xfId="746"/>
    <cellStyle name="Áĺççŕůčňíűé" xfId="747"/>
    <cellStyle name="Äĺíĺćíűé [0]_(ňŕá 3č)" xfId="748"/>
    <cellStyle name="Äĺíĺćíűé_(ňŕá 3č)" xfId="749"/>
    <cellStyle name="Bad" xfId="750"/>
    <cellStyle name="Blue" xfId="751"/>
    <cellStyle name="Body_$Dollars" xfId="752"/>
    <cellStyle name="Calculation" xfId="753"/>
    <cellStyle name="Check Cell" xfId="754"/>
    <cellStyle name="Chek" xfId="755"/>
    <cellStyle name="Comma [0]_Adjusted FS 1299" xfId="756"/>
    <cellStyle name="Comma 0" xfId="757"/>
    <cellStyle name="Comma 0*" xfId="758"/>
    <cellStyle name="Comma 2" xfId="759"/>
    <cellStyle name="Comma 3*" xfId="760"/>
    <cellStyle name="Comma_Adjusted FS 1299" xfId="761"/>
    <cellStyle name="Comma0" xfId="762"/>
    <cellStyle name="Çŕůčňíűé" xfId="763"/>
    <cellStyle name="Currency [0]" xfId="764"/>
    <cellStyle name="Currency [0] 2" xfId="765"/>
    <cellStyle name="Currency [0] 2 2" xfId="766"/>
    <cellStyle name="Currency [0] 2 3" xfId="767"/>
    <cellStyle name="Currency [0] 2 4" xfId="768"/>
    <cellStyle name="Currency [0] 2 5" xfId="769"/>
    <cellStyle name="Currency [0] 2 6" xfId="770"/>
    <cellStyle name="Currency [0] 2 7" xfId="771"/>
    <cellStyle name="Currency [0] 2 8" xfId="772"/>
    <cellStyle name="Currency [0] 2 9" xfId="773"/>
    <cellStyle name="Currency [0] 3" xfId="774"/>
    <cellStyle name="Currency [0] 3 2" xfId="775"/>
    <cellStyle name="Currency [0] 3 3" xfId="776"/>
    <cellStyle name="Currency [0] 3 4" xfId="777"/>
    <cellStyle name="Currency [0] 3 5" xfId="778"/>
    <cellStyle name="Currency [0] 3 6" xfId="779"/>
    <cellStyle name="Currency [0] 3 7" xfId="780"/>
    <cellStyle name="Currency [0] 3 8" xfId="781"/>
    <cellStyle name="Currency [0] 3 9" xfId="782"/>
    <cellStyle name="Currency [0] 4" xfId="783"/>
    <cellStyle name="Currency [0] 4 2" xfId="784"/>
    <cellStyle name="Currency [0] 4 3" xfId="785"/>
    <cellStyle name="Currency [0] 4 4" xfId="786"/>
    <cellStyle name="Currency [0] 4 5" xfId="787"/>
    <cellStyle name="Currency [0] 4 6" xfId="788"/>
    <cellStyle name="Currency [0] 4 7" xfId="789"/>
    <cellStyle name="Currency [0] 4 8" xfId="790"/>
    <cellStyle name="Currency [0] 4 9" xfId="791"/>
    <cellStyle name="Currency [0] 5" xfId="792"/>
    <cellStyle name="Currency [0] 5 2" xfId="793"/>
    <cellStyle name="Currency [0] 5 3" xfId="794"/>
    <cellStyle name="Currency [0] 5 4" xfId="795"/>
    <cellStyle name="Currency [0] 5 5" xfId="796"/>
    <cellStyle name="Currency [0] 5 6" xfId="797"/>
    <cellStyle name="Currency [0] 5 7" xfId="798"/>
    <cellStyle name="Currency [0] 5 8" xfId="799"/>
    <cellStyle name="Currency [0] 5 9" xfId="800"/>
    <cellStyle name="Currency [0] 6" xfId="801"/>
    <cellStyle name="Currency [0] 6 2" xfId="802"/>
    <cellStyle name="Currency [0] 6 3" xfId="803"/>
    <cellStyle name="Currency [0] 7" xfId="804"/>
    <cellStyle name="Currency [0] 7 2" xfId="805"/>
    <cellStyle name="Currency [0] 7 3" xfId="806"/>
    <cellStyle name="Currency [0] 8" xfId="807"/>
    <cellStyle name="Currency [0] 8 2" xfId="808"/>
    <cellStyle name="Currency [0] 8 3" xfId="809"/>
    <cellStyle name="Currency 0" xfId="810"/>
    <cellStyle name="Currency 2" xfId="811"/>
    <cellStyle name="Currency_06_9m" xfId="812"/>
    <cellStyle name="Currency0" xfId="813"/>
    <cellStyle name="Currency2" xfId="814"/>
    <cellStyle name="Date" xfId="815"/>
    <cellStyle name="Date Aligned" xfId="816"/>
    <cellStyle name="Dates" xfId="817"/>
    <cellStyle name="Dezimal [0]_NEGS" xfId="818"/>
    <cellStyle name="Dezimal_NEGS" xfId="819"/>
    <cellStyle name="Dotted Line" xfId="820"/>
    <cellStyle name="E&amp;Y House" xfId="821"/>
    <cellStyle name="E-mail" xfId="822"/>
    <cellStyle name="E-mail 2" xfId="823"/>
    <cellStyle name="E-mail_EE.2REK.P2011.4.78(v0.3)" xfId="824"/>
    <cellStyle name="Euro" xfId="825"/>
    <cellStyle name="ew" xfId="826"/>
    <cellStyle name="Explanatory Text" xfId="827"/>
    <cellStyle name="F2" xfId="828"/>
    <cellStyle name="F3" xfId="829"/>
    <cellStyle name="F4" xfId="830"/>
    <cellStyle name="F5" xfId="831"/>
    <cellStyle name="F6" xfId="832"/>
    <cellStyle name="F7" xfId="833"/>
    <cellStyle name="F8" xfId="834"/>
    <cellStyle name="Fixed" xfId="835"/>
    <cellStyle name="fo]&#13;&#10;UserName=Murat Zelef&#13;&#10;UserCompany=Bumerang&#13;&#10;&#13;&#10;[File Paths]&#13;&#10;WorkingDirectory=C:\EQUIS\DLWIN&#13;&#10;DownLoader=C" xfId="836"/>
    <cellStyle name="Followed Hyperlink" xfId="837"/>
    <cellStyle name="Footnote" xfId="838"/>
    <cellStyle name="Good" xfId="839"/>
    <cellStyle name="hard no" xfId="840"/>
    <cellStyle name="Hard Percent" xfId="841"/>
    <cellStyle name="hardno" xfId="842"/>
    <cellStyle name="Header" xfId="843"/>
    <cellStyle name="Heading" xfId="844"/>
    <cellStyle name="Heading 1" xfId="845"/>
    <cellStyle name="Heading 2" xfId="846"/>
    <cellStyle name="Heading 3" xfId="847"/>
    <cellStyle name="Heading 4" xfId="848"/>
    <cellStyle name="Heading_GP.ITOG.4.78(v1.0) - для разделения" xfId="849"/>
    <cellStyle name="Heading2" xfId="850"/>
    <cellStyle name="Heading2 2" xfId="851"/>
    <cellStyle name="Heading2_EE.2REK.P2011.4.78(v0.3)" xfId="852"/>
    <cellStyle name="Hyperlink" xfId="853"/>
    <cellStyle name="Îáű÷íűé__FES" xfId="854"/>
    <cellStyle name="Îáû÷íûé_cogs" xfId="855"/>
    <cellStyle name="Îňęđűâŕâřŕ˙ń˙ ăčďĺđńńűëęŕ" xfId="856"/>
    <cellStyle name="Info" xfId="857"/>
    <cellStyle name="Input" xfId="858"/>
    <cellStyle name="InputCurrency" xfId="859"/>
    <cellStyle name="InputCurrency2" xfId="860"/>
    <cellStyle name="InputMultiple1" xfId="861"/>
    <cellStyle name="InputPercent1" xfId="862"/>
    <cellStyle name="Inputs" xfId="863"/>
    <cellStyle name="Inputs (const)" xfId="864"/>
    <cellStyle name="Inputs (const) 2" xfId="865"/>
    <cellStyle name="Inputs (const)_EE.2REK.P2011.4.78(v0.3)" xfId="866"/>
    <cellStyle name="Inputs 2" xfId="867"/>
    <cellStyle name="Inputs Co" xfId="868"/>
    <cellStyle name="Inputs_46EE.2011(v1.0)" xfId="869"/>
    <cellStyle name="Linked Cell" xfId="870"/>
    <cellStyle name="Millares [0]_RESULTS" xfId="871"/>
    <cellStyle name="Millares_RESULTS" xfId="872"/>
    <cellStyle name="Milliers [0]_RESULTS" xfId="873"/>
    <cellStyle name="Milliers_RESULTS" xfId="874"/>
    <cellStyle name="mnb" xfId="875"/>
    <cellStyle name="Moneda [0]_RESULTS" xfId="876"/>
    <cellStyle name="Moneda_RESULTS" xfId="877"/>
    <cellStyle name="Monétaire [0]_RESULTS" xfId="878"/>
    <cellStyle name="Monétaire_RESULTS" xfId="879"/>
    <cellStyle name="Multiple" xfId="880"/>
    <cellStyle name="Multiple1" xfId="881"/>
    <cellStyle name="MultipleBelow" xfId="882"/>
    <cellStyle name="namber" xfId="883"/>
    <cellStyle name="Neutral" xfId="884"/>
    <cellStyle name="Norma11l" xfId="885"/>
    <cellStyle name="normal" xfId="886"/>
    <cellStyle name="Normal - Style1" xfId="887"/>
    <cellStyle name="normal 10" xfId="888"/>
    <cellStyle name="Normal 2" xfId="889"/>
    <cellStyle name="Normal 2 2" xfId="890"/>
    <cellStyle name="Normal 2 3" xfId="891"/>
    <cellStyle name="normal 3" xfId="892"/>
    <cellStyle name="normal 4" xfId="893"/>
    <cellStyle name="normal 5" xfId="894"/>
    <cellStyle name="normal 6" xfId="895"/>
    <cellStyle name="normal 7" xfId="896"/>
    <cellStyle name="normal 8" xfId="897"/>
    <cellStyle name="normal 9" xfId="898"/>
    <cellStyle name="Normal." xfId="899"/>
    <cellStyle name="Normal_06_9m" xfId="900"/>
    <cellStyle name="Normal1" xfId="901"/>
    <cellStyle name="Normal2" xfId="902"/>
    <cellStyle name="NormalGB" xfId="903"/>
    <cellStyle name="Normalny_24. 02. 97." xfId="904"/>
    <cellStyle name="normбlnм_laroux" xfId="905"/>
    <cellStyle name="Note" xfId="906"/>
    <cellStyle name="number" xfId="907"/>
    <cellStyle name="Ôčíŕíńîâűé [0]_(ňŕá 3č)" xfId="908"/>
    <cellStyle name="Ôčíŕíńîâűé_(ňŕá 3č)" xfId="909"/>
    <cellStyle name="Option" xfId="910"/>
    <cellStyle name="Òûñÿ÷è [0]_cogs" xfId="911"/>
    <cellStyle name="Òûñÿ÷è_cogs" xfId="912"/>
    <cellStyle name="Output" xfId="913"/>
    <cellStyle name="Page Number" xfId="914"/>
    <cellStyle name="pb_page_heading_LS" xfId="915"/>
    <cellStyle name="Percent_RS_Lianozovo-Samara_9m01" xfId="916"/>
    <cellStyle name="Percent1" xfId="917"/>
    <cellStyle name="Piug" xfId="918"/>
    <cellStyle name="Plug" xfId="919"/>
    <cellStyle name="Price_Body" xfId="920"/>
    <cellStyle name="prochrek" xfId="921"/>
    <cellStyle name="Protected" xfId="922"/>
    <cellStyle name="Salomon Logo" xfId="923"/>
    <cellStyle name="SAPBEXaggData" xfId="924"/>
    <cellStyle name="SAPBEXaggDataEmph" xfId="925"/>
    <cellStyle name="SAPBEXaggItem" xfId="926"/>
    <cellStyle name="SAPBEXaggItemX" xfId="927"/>
    <cellStyle name="SAPBEXchaText" xfId="928"/>
    <cellStyle name="SAPBEXexcBad7" xfId="929"/>
    <cellStyle name="SAPBEXexcBad8" xfId="930"/>
    <cellStyle name="SAPBEXexcBad9" xfId="931"/>
    <cellStyle name="SAPBEXexcCritical4" xfId="932"/>
    <cellStyle name="SAPBEXexcCritical5" xfId="933"/>
    <cellStyle name="SAPBEXexcCritical6" xfId="934"/>
    <cellStyle name="SAPBEXexcGood1" xfId="935"/>
    <cellStyle name="SAPBEXexcGood2" xfId="936"/>
    <cellStyle name="SAPBEXexcGood3" xfId="937"/>
    <cellStyle name="SAPBEXfilterDrill" xfId="938"/>
    <cellStyle name="SAPBEXfilterItem" xfId="939"/>
    <cellStyle name="SAPBEXfilterText" xfId="940"/>
    <cellStyle name="SAPBEXformats" xfId="941"/>
    <cellStyle name="SAPBEXheaderItem" xfId="942"/>
    <cellStyle name="SAPBEXheaderText" xfId="943"/>
    <cellStyle name="SAPBEXHLevel0" xfId="944"/>
    <cellStyle name="SAPBEXHLevel0X" xfId="945"/>
    <cellStyle name="SAPBEXHLevel1" xfId="946"/>
    <cellStyle name="SAPBEXHLevel1X" xfId="947"/>
    <cellStyle name="SAPBEXHLevel2" xfId="948"/>
    <cellStyle name="SAPBEXHLevel2X" xfId="949"/>
    <cellStyle name="SAPBEXHLevel3" xfId="950"/>
    <cellStyle name="SAPBEXHLevel3X" xfId="951"/>
    <cellStyle name="SAPBEXinputData" xfId="952"/>
    <cellStyle name="SAPBEXresData" xfId="953"/>
    <cellStyle name="SAPBEXresDataEmph" xfId="954"/>
    <cellStyle name="SAPBEXresItem" xfId="955"/>
    <cellStyle name="SAPBEXresItemX" xfId="956"/>
    <cellStyle name="SAPBEXstdData" xfId="957"/>
    <cellStyle name="SAPBEXstdDataEmph" xfId="958"/>
    <cellStyle name="SAPBEXstdItem" xfId="959"/>
    <cellStyle name="SAPBEXstdItemX" xfId="960"/>
    <cellStyle name="SAPBEXtitle" xfId="961"/>
    <cellStyle name="SAPBEXundefined" xfId="962"/>
    <cellStyle name="st1" xfId="963"/>
    <cellStyle name="Standard_NEGS" xfId="964"/>
    <cellStyle name="Style 1" xfId="965"/>
    <cellStyle name="Table Head" xfId="966"/>
    <cellStyle name="Table Head Aligned" xfId="967"/>
    <cellStyle name="Table Head Blue" xfId="968"/>
    <cellStyle name="Table Head Green" xfId="969"/>
    <cellStyle name="Table Head_Val_Sum_Graph" xfId="970"/>
    <cellStyle name="Table Heading" xfId="971"/>
    <cellStyle name="Table Heading 2" xfId="972"/>
    <cellStyle name="Table Heading_EE.2REK.P2011.4.78(v0.3)" xfId="973"/>
    <cellStyle name="Table Text" xfId="974"/>
    <cellStyle name="Table Title" xfId="975"/>
    <cellStyle name="Table Units" xfId="976"/>
    <cellStyle name="Table_Header" xfId="977"/>
    <cellStyle name="Text" xfId="978"/>
    <cellStyle name="Text 1" xfId="979"/>
    <cellStyle name="Text Head" xfId="980"/>
    <cellStyle name="Text Head 1" xfId="981"/>
    <cellStyle name="Title" xfId="982"/>
    <cellStyle name="Total" xfId="983"/>
    <cellStyle name="TotalCurrency" xfId="984"/>
    <cellStyle name="Underline_Single" xfId="985"/>
    <cellStyle name="Unit" xfId="986"/>
    <cellStyle name="Warning Text" xfId="987"/>
    <cellStyle name="year" xfId="988"/>
    <cellStyle name="Акцент1" xfId="989"/>
    <cellStyle name="Акцент1 2" xfId="990"/>
    <cellStyle name="Акцент1 2 2" xfId="991"/>
    <cellStyle name="Акцент1 3" xfId="992"/>
    <cellStyle name="Акцент1 3 2" xfId="993"/>
    <cellStyle name="Акцент1 4" xfId="994"/>
    <cellStyle name="Акцент1 4 2" xfId="995"/>
    <cellStyle name="Акцент1 5" xfId="996"/>
    <cellStyle name="Акцент1 5 2" xfId="997"/>
    <cellStyle name="Акцент1 6" xfId="998"/>
    <cellStyle name="Акцент1 6 2" xfId="999"/>
    <cellStyle name="Акцент1 7" xfId="1000"/>
    <cellStyle name="Акцент1 7 2" xfId="1001"/>
    <cellStyle name="Акцент1 8" xfId="1002"/>
    <cellStyle name="Акцент1 8 2" xfId="1003"/>
    <cellStyle name="Акцент1 9" xfId="1004"/>
    <cellStyle name="Акцент1 9 2" xfId="1005"/>
    <cellStyle name="Акцент2" xfId="1006"/>
    <cellStyle name="Акцент2 2" xfId="1007"/>
    <cellStyle name="Акцент2 2 2" xfId="1008"/>
    <cellStyle name="Акцент2 3" xfId="1009"/>
    <cellStyle name="Акцент2 3 2" xfId="1010"/>
    <cellStyle name="Акцент2 4" xfId="1011"/>
    <cellStyle name="Акцент2 4 2" xfId="1012"/>
    <cellStyle name="Акцент2 5" xfId="1013"/>
    <cellStyle name="Акцент2 5 2" xfId="1014"/>
    <cellStyle name="Акцент2 6" xfId="1015"/>
    <cellStyle name="Акцент2 6 2" xfId="1016"/>
    <cellStyle name="Акцент2 7" xfId="1017"/>
    <cellStyle name="Акцент2 7 2" xfId="1018"/>
    <cellStyle name="Акцент2 8" xfId="1019"/>
    <cellStyle name="Акцент2 8 2" xfId="1020"/>
    <cellStyle name="Акцент2 9" xfId="1021"/>
    <cellStyle name="Акцент2 9 2" xfId="1022"/>
    <cellStyle name="Акцент3" xfId="1023"/>
    <cellStyle name="Акцент3 2" xfId="1024"/>
    <cellStyle name="Акцент3 2 2" xfId="1025"/>
    <cellStyle name="Акцент3 3" xfId="1026"/>
    <cellStyle name="Акцент3 3 2" xfId="1027"/>
    <cellStyle name="Акцент3 4" xfId="1028"/>
    <cellStyle name="Акцент3 4 2" xfId="1029"/>
    <cellStyle name="Акцент3 5" xfId="1030"/>
    <cellStyle name="Акцент3 5 2" xfId="1031"/>
    <cellStyle name="Акцент3 6" xfId="1032"/>
    <cellStyle name="Акцент3 6 2" xfId="1033"/>
    <cellStyle name="Акцент3 7" xfId="1034"/>
    <cellStyle name="Акцент3 7 2" xfId="1035"/>
    <cellStyle name="Акцент3 8" xfId="1036"/>
    <cellStyle name="Акцент3 8 2" xfId="1037"/>
    <cellStyle name="Акцент3 9" xfId="1038"/>
    <cellStyle name="Акцент3 9 2" xfId="1039"/>
    <cellStyle name="Акцент4" xfId="1040"/>
    <cellStyle name="Акцент4 2" xfId="1041"/>
    <cellStyle name="Акцент4 2 2" xfId="1042"/>
    <cellStyle name="Акцент4 3" xfId="1043"/>
    <cellStyle name="Акцент4 3 2" xfId="1044"/>
    <cellStyle name="Акцент4 4" xfId="1045"/>
    <cellStyle name="Акцент4 4 2" xfId="1046"/>
    <cellStyle name="Акцент4 5" xfId="1047"/>
    <cellStyle name="Акцент4 5 2" xfId="1048"/>
    <cellStyle name="Акцент4 6" xfId="1049"/>
    <cellStyle name="Акцент4 6 2" xfId="1050"/>
    <cellStyle name="Акцент4 7" xfId="1051"/>
    <cellStyle name="Акцент4 7 2" xfId="1052"/>
    <cellStyle name="Акцент4 8" xfId="1053"/>
    <cellStyle name="Акцент4 8 2" xfId="1054"/>
    <cellStyle name="Акцент4 9" xfId="1055"/>
    <cellStyle name="Акцент4 9 2" xfId="1056"/>
    <cellStyle name="Акцент5" xfId="1057"/>
    <cellStyle name="Акцент5 2" xfId="1058"/>
    <cellStyle name="Акцент5 2 2" xfId="1059"/>
    <cellStyle name="Акцент5 3" xfId="1060"/>
    <cellStyle name="Акцент5 3 2" xfId="1061"/>
    <cellStyle name="Акцент5 4" xfId="1062"/>
    <cellStyle name="Акцент5 4 2" xfId="1063"/>
    <cellStyle name="Акцент5 5" xfId="1064"/>
    <cellStyle name="Акцент5 5 2" xfId="1065"/>
    <cellStyle name="Акцент5 6" xfId="1066"/>
    <cellStyle name="Акцент5 6 2" xfId="1067"/>
    <cellStyle name="Акцент5 7" xfId="1068"/>
    <cellStyle name="Акцент5 7 2" xfId="1069"/>
    <cellStyle name="Акцент5 8" xfId="1070"/>
    <cellStyle name="Акцент5 8 2" xfId="1071"/>
    <cellStyle name="Акцент5 9" xfId="1072"/>
    <cellStyle name="Акцент5 9 2" xfId="1073"/>
    <cellStyle name="Акцент6" xfId="1074"/>
    <cellStyle name="Акцент6 2" xfId="1075"/>
    <cellStyle name="Акцент6 2 2" xfId="1076"/>
    <cellStyle name="Акцент6 3" xfId="1077"/>
    <cellStyle name="Акцент6 3 2" xfId="1078"/>
    <cellStyle name="Акцент6 4" xfId="1079"/>
    <cellStyle name="Акцент6 4 2" xfId="1080"/>
    <cellStyle name="Акцент6 5" xfId="1081"/>
    <cellStyle name="Акцент6 5 2" xfId="1082"/>
    <cellStyle name="Акцент6 6" xfId="1083"/>
    <cellStyle name="Акцент6 6 2" xfId="1084"/>
    <cellStyle name="Акцент6 7" xfId="1085"/>
    <cellStyle name="Акцент6 7 2" xfId="1086"/>
    <cellStyle name="Акцент6 8" xfId="1087"/>
    <cellStyle name="Акцент6 8 2" xfId="1088"/>
    <cellStyle name="Акцент6 9" xfId="1089"/>
    <cellStyle name="Акцент6 9 2" xfId="1090"/>
    <cellStyle name="Беззащитный" xfId="1091"/>
    <cellStyle name="Ввод " xfId="1092"/>
    <cellStyle name="Ввод  2" xfId="1093"/>
    <cellStyle name="Ввод  2 2" xfId="1094"/>
    <cellStyle name="Ввод  2_46EE.2011(v1.0)" xfId="1095"/>
    <cellStyle name="Ввод  3" xfId="1096"/>
    <cellStyle name="Ввод  3 2" xfId="1097"/>
    <cellStyle name="Ввод  3_46EE.2011(v1.0)" xfId="1098"/>
    <cellStyle name="Ввод  4" xfId="1099"/>
    <cellStyle name="Ввод  4 2" xfId="1100"/>
    <cellStyle name="Ввод  4_46EE.2011(v1.0)" xfId="1101"/>
    <cellStyle name="Ввод  5" xfId="1102"/>
    <cellStyle name="Ввод  5 2" xfId="1103"/>
    <cellStyle name="Ввод  5_46EE.2011(v1.0)" xfId="1104"/>
    <cellStyle name="Ввод  6" xfId="1105"/>
    <cellStyle name="Ввод  6 2" xfId="1106"/>
    <cellStyle name="Ввод  6_46EE.2011(v1.0)" xfId="1107"/>
    <cellStyle name="Ввод  7" xfId="1108"/>
    <cellStyle name="Ввод  7 2" xfId="1109"/>
    <cellStyle name="Ввод  7_46EE.2011(v1.0)" xfId="1110"/>
    <cellStyle name="Ввод  8" xfId="1111"/>
    <cellStyle name="Ввод  8 2" xfId="1112"/>
    <cellStyle name="Ввод  8_46EE.2011(v1.0)" xfId="1113"/>
    <cellStyle name="Ввод  9" xfId="1114"/>
    <cellStyle name="Ввод  9 2" xfId="1115"/>
    <cellStyle name="Ввод  9_46EE.2011(v1.0)" xfId="1116"/>
    <cellStyle name="Верт. заголовок" xfId="1117"/>
    <cellStyle name="Вес_продукта" xfId="1118"/>
    <cellStyle name="Вывод" xfId="1119"/>
    <cellStyle name="Вывод 2" xfId="1120"/>
    <cellStyle name="Вывод 2 2" xfId="1121"/>
    <cellStyle name="Вывод 2_46EE.2011(v1.0)" xfId="1122"/>
    <cellStyle name="Вывод 3" xfId="1123"/>
    <cellStyle name="Вывод 3 2" xfId="1124"/>
    <cellStyle name="Вывод 3_46EE.2011(v1.0)" xfId="1125"/>
    <cellStyle name="Вывод 4" xfId="1126"/>
    <cellStyle name="Вывод 4 2" xfId="1127"/>
    <cellStyle name="Вывод 4_46EE.2011(v1.0)" xfId="1128"/>
    <cellStyle name="Вывод 5" xfId="1129"/>
    <cellStyle name="Вывод 5 2" xfId="1130"/>
    <cellStyle name="Вывод 5_46EE.2011(v1.0)" xfId="1131"/>
    <cellStyle name="Вывод 6" xfId="1132"/>
    <cellStyle name="Вывод 6 2" xfId="1133"/>
    <cellStyle name="Вывод 6_46EE.2011(v1.0)" xfId="1134"/>
    <cellStyle name="Вывод 7" xfId="1135"/>
    <cellStyle name="Вывод 7 2" xfId="1136"/>
    <cellStyle name="Вывод 7_46EE.2011(v1.0)" xfId="1137"/>
    <cellStyle name="Вывод 8" xfId="1138"/>
    <cellStyle name="Вывод 8 2" xfId="1139"/>
    <cellStyle name="Вывод 8_46EE.2011(v1.0)" xfId="1140"/>
    <cellStyle name="Вывод 9" xfId="1141"/>
    <cellStyle name="Вывод 9 2" xfId="1142"/>
    <cellStyle name="Вывод 9_46EE.2011(v1.0)" xfId="1143"/>
    <cellStyle name="Вычисление" xfId="1144"/>
    <cellStyle name="Вычисление 2" xfId="1145"/>
    <cellStyle name="Вычисление 2 2" xfId="1146"/>
    <cellStyle name="Вычисление 2_46EE.2011(v1.0)" xfId="1147"/>
    <cellStyle name="Вычисление 3" xfId="1148"/>
    <cellStyle name="Вычисление 3 2" xfId="1149"/>
    <cellStyle name="Вычисление 3_46EE.2011(v1.0)" xfId="1150"/>
    <cellStyle name="Вычисление 4" xfId="1151"/>
    <cellStyle name="Вычисление 4 2" xfId="1152"/>
    <cellStyle name="Вычисление 4_46EE.2011(v1.0)" xfId="1153"/>
    <cellStyle name="Вычисление 5" xfId="1154"/>
    <cellStyle name="Вычисление 5 2" xfId="1155"/>
    <cellStyle name="Вычисление 5_46EE.2011(v1.0)" xfId="1156"/>
    <cellStyle name="Вычисление 6" xfId="1157"/>
    <cellStyle name="Вычисление 6 2" xfId="1158"/>
    <cellStyle name="Вычисление 6_46EE.2011(v1.0)" xfId="1159"/>
    <cellStyle name="Вычисление 7" xfId="1160"/>
    <cellStyle name="Вычисление 7 2" xfId="1161"/>
    <cellStyle name="Вычисление 7_46EE.2011(v1.0)" xfId="1162"/>
    <cellStyle name="Вычисление 8" xfId="1163"/>
    <cellStyle name="Вычисление 8 2" xfId="1164"/>
    <cellStyle name="Вычисление 8_46EE.2011(v1.0)" xfId="1165"/>
    <cellStyle name="Вычисление 9" xfId="1166"/>
    <cellStyle name="Вычисление 9 2" xfId="1167"/>
    <cellStyle name="Вычисление 9_46EE.2011(v1.0)" xfId="1168"/>
    <cellStyle name="Hyperlink" xfId="1169"/>
    <cellStyle name="Гиперссылка 2" xfId="1170"/>
    <cellStyle name="Гиперссылка 3" xfId="1171"/>
    <cellStyle name="Группа" xfId="1172"/>
    <cellStyle name="Группа 0" xfId="1173"/>
    <cellStyle name="Группа 1" xfId="1174"/>
    <cellStyle name="Группа 2" xfId="1175"/>
    <cellStyle name="Группа 3" xfId="1176"/>
    <cellStyle name="Группа 4" xfId="1177"/>
    <cellStyle name="Группа 5" xfId="1178"/>
    <cellStyle name="Группа 6" xfId="1179"/>
    <cellStyle name="Группа 7" xfId="1180"/>
    <cellStyle name="Группа 8" xfId="1181"/>
    <cellStyle name="Группа_additional slides_04.12.03 _1" xfId="1182"/>
    <cellStyle name="ДАТА" xfId="1183"/>
    <cellStyle name="ДАТА 2" xfId="1184"/>
    <cellStyle name="ДАТА 3" xfId="1185"/>
    <cellStyle name="ДАТА 4" xfId="1186"/>
    <cellStyle name="ДАТА 5" xfId="1187"/>
    <cellStyle name="ДАТА 6" xfId="1188"/>
    <cellStyle name="ДАТА 7" xfId="1189"/>
    <cellStyle name="ДАТА 8" xfId="1190"/>
    <cellStyle name="ДАТА 9" xfId="1191"/>
    <cellStyle name="ДАТА_1" xfId="1192"/>
    <cellStyle name="Currency" xfId="1193"/>
    <cellStyle name="Currency [0]" xfId="1194"/>
    <cellStyle name="Денежный 2" xfId="1195"/>
    <cellStyle name="Денежный 2 2" xfId="1196"/>
    <cellStyle name="Денежный 2_OREP.KU.2011.MONTHLY.02(v0.1)" xfId="1197"/>
    <cellStyle name="Заголовок" xfId="1198"/>
    <cellStyle name="Заголовок 1" xfId="1199"/>
    <cellStyle name="Заголовок 1 2" xfId="1200"/>
    <cellStyle name="Заголовок 1 2 2" xfId="1201"/>
    <cellStyle name="Заголовок 1 2_46EE.2011(v1.0)" xfId="1202"/>
    <cellStyle name="Заголовок 1 3" xfId="1203"/>
    <cellStyle name="Заголовок 1 3 2" xfId="1204"/>
    <cellStyle name="Заголовок 1 3_46EE.2011(v1.0)" xfId="1205"/>
    <cellStyle name="Заголовок 1 4" xfId="1206"/>
    <cellStyle name="Заголовок 1 4 2" xfId="1207"/>
    <cellStyle name="Заголовок 1 4_46EE.2011(v1.0)" xfId="1208"/>
    <cellStyle name="Заголовок 1 5" xfId="1209"/>
    <cellStyle name="Заголовок 1 5 2" xfId="1210"/>
    <cellStyle name="Заголовок 1 5_46EE.2011(v1.0)" xfId="1211"/>
    <cellStyle name="Заголовок 1 6" xfId="1212"/>
    <cellStyle name="Заголовок 1 6 2" xfId="1213"/>
    <cellStyle name="Заголовок 1 6_46EE.2011(v1.0)" xfId="1214"/>
    <cellStyle name="Заголовок 1 7" xfId="1215"/>
    <cellStyle name="Заголовок 1 7 2" xfId="1216"/>
    <cellStyle name="Заголовок 1 7_46EE.2011(v1.0)" xfId="1217"/>
    <cellStyle name="Заголовок 1 8" xfId="1218"/>
    <cellStyle name="Заголовок 1 8 2" xfId="1219"/>
    <cellStyle name="Заголовок 1 8_46EE.2011(v1.0)" xfId="1220"/>
    <cellStyle name="Заголовок 1 9" xfId="1221"/>
    <cellStyle name="Заголовок 1 9 2" xfId="1222"/>
    <cellStyle name="Заголовок 1 9_46EE.2011(v1.0)" xfId="1223"/>
    <cellStyle name="Заголовок 2" xfId="1224"/>
    <cellStyle name="Заголовок 2 2" xfId="1225"/>
    <cellStyle name="Заголовок 2 2 2" xfId="1226"/>
    <cellStyle name="Заголовок 2 2_46EE.2011(v1.0)" xfId="1227"/>
    <cellStyle name="Заголовок 2 3" xfId="1228"/>
    <cellStyle name="Заголовок 2 3 2" xfId="1229"/>
    <cellStyle name="Заголовок 2 3_46EE.2011(v1.0)" xfId="1230"/>
    <cellStyle name="Заголовок 2 4" xfId="1231"/>
    <cellStyle name="Заголовок 2 4 2" xfId="1232"/>
    <cellStyle name="Заголовок 2 4_46EE.2011(v1.0)" xfId="1233"/>
    <cellStyle name="Заголовок 2 5" xfId="1234"/>
    <cellStyle name="Заголовок 2 5 2" xfId="1235"/>
    <cellStyle name="Заголовок 2 5_46EE.2011(v1.0)" xfId="1236"/>
    <cellStyle name="Заголовок 2 6" xfId="1237"/>
    <cellStyle name="Заголовок 2 6 2" xfId="1238"/>
    <cellStyle name="Заголовок 2 6_46EE.2011(v1.0)" xfId="1239"/>
    <cellStyle name="Заголовок 2 7" xfId="1240"/>
    <cellStyle name="Заголовок 2 7 2" xfId="1241"/>
    <cellStyle name="Заголовок 2 7_46EE.2011(v1.0)" xfId="1242"/>
    <cellStyle name="Заголовок 2 8" xfId="1243"/>
    <cellStyle name="Заголовок 2 8 2" xfId="1244"/>
    <cellStyle name="Заголовок 2 8_46EE.2011(v1.0)" xfId="1245"/>
    <cellStyle name="Заголовок 2 9" xfId="1246"/>
    <cellStyle name="Заголовок 2 9 2" xfId="1247"/>
    <cellStyle name="Заголовок 2 9_46EE.2011(v1.0)" xfId="1248"/>
    <cellStyle name="Заголовок 3" xfId="1249"/>
    <cellStyle name="Заголовок 3 2" xfId="1250"/>
    <cellStyle name="Заголовок 3 2 2" xfId="1251"/>
    <cellStyle name="Заголовок 3 2_46EE.2011(v1.0)" xfId="1252"/>
    <cellStyle name="Заголовок 3 3" xfId="1253"/>
    <cellStyle name="Заголовок 3 3 2" xfId="1254"/>
    <cellStyle name="Заголовок 3 3_46EE.2011(v1.0)" xfId="1255"/>
    <cellStyle name="Заголовок 3 4" xfId="1256"/>
    <cellStyle name="Заголовок 3 4 2" xfId="1257"/>
    <cellStyle name="Заголовок 3 4_46EE.2011(v1.0)" xfId="1258"/>
    <cellStyle name="Заголовок 3 5" xfId="1259"/>
    <cellStyle name="Заголовок 3 5 2" xfId="1260"/>
    <cellStyle name="Заголовок 3 5_46EE.2011(v1.0)" xfId="1261"/>
    <cellStyle name="Заголовок 3 6" xfId="1262"/>
    <cellStyle name="Заголовок 3 6 2" xfId="1263"/>
    <cellStyle name="Заголовок 3 6_46EE.2011(v1.0)" xfId="1264"/>
    <cellStyle name="Заголовок 3 7" xfId="1265"/>
    <cellStyle name="Заголовок 3 7 2" xfId="1266"/>
    <cellStyle name="Заголовок 3 7_46EE.2011(v1.0)" xfId="1267"/>
    <cellStyle name="Заголовок 3 8" xfId="1268"/>
    <cellStyle name="Заголовок 3 8 2" xfId="1269"/>
    <cellStyle name="Заголовок 3 8_46EE.2011(v1.0)" xfId="1270"/>
    <cellStyle name="Заголовок 3 9" xfId="1271"/>
    <cellStyle name="Заголовок 3 9 2" xfId="1272"/>
    <cellStyle name="Заголовок 3 9_46EE.2011(v1.0)" xfId="1273"/>
    <cellStyle name="Заголовок 4" xfId="1274"/>
    <cellStyle name="Заголовок 4 2" xfId="1275"/>
    <cellStyle name="Заголовок 4 2 2" xfId="1276"/>
    <cellStyle name="Заголовок 4 3" xfId="1277"/>
    <cellStyle name="Заголовок 4 3 2" xfId="1278"/>
    <cellStyle name="Заголовок 4 4" xfId="1279"/>
    <cellStyle name="Заголовок 4 4 2" xfId="1280"/>
    <cellStyle name="Заголовок 4 5" xfId="1281"/>
    <cellStyle name="Заголовок 4 5 2" xfId="1282"/>
    <cellStyle name="Заголовок 4 6" xfId="1283"/>
    <cellStyle name="Заголовок 4 6 2" xfId="1284"/>
    <cellStyle name="Заголовок 4 7" xfId="1285"/>
    <cellStyle name="Заголовок 4 7 2" xfId="1286"/>
    <cellStyle name="Заголовок 4 8" xfId="1287"/>
    <cellStyle name="Заголовок 4 8 2" xfId="1288"/>
    <cellStyle name="Заголовок 4 9" xfId="1289"/>
    <cellStyle name="Заголовок 4 9 2" xfId="1290"/>
    <cellStyle name="ЗАГОЛОВОК1" xfId="1291"/>
    <cellStyle name="ЗАГОЛОВОК2" xfId="1292"/>
    <cellStyle name="ЗаголовокСтолбца" xfId="1293"/>
    <cellStyle name="Защитный" xfId="1294"/>
    <cellStyle name="Значение" xfId="1295"/>
    <cellStyle name="Зоголовок" xfId="1296"/>
    <cellStyle name="Итог" xfId="1297"/>
    <cellStyle name="Итог 2" xfId="1298"/>
    <cellStyle name="Итог 2 2" xfId="1299"/>
    <cellStyle name="Итог 2_46EE.2011(v1.0)" xfId="1300"/>
    <cellStyle name="Итог 3" xfId="1301"/>
    <cellStyle name="Итог 3 2" xfId="1302"/>
    <cellStyle name="Итог 3_46EE.2011(v1.0)" xfId="1303"/>
    <cellStyle name="Итог 4" xfId="1304"/>
    <cellStyle name="Итог 4 2" xfId="1305"/>
    <cellStyle name="Итог 4_46EE.2011(v1.0)" xfId="1306"/>
    <cellStyle name="Итог 5" xfId="1307"/>
    <cellStyle name="Итог 5 2" xfId="1308"/>
    <cellStyle name="Итог 5_46EE.2011(v1.0)" xfId="1309"/>
    <cellStyle name="Итог 6" xfId="1310"/>
    <cellStyle name="Итог 6 2" xfId="1311"/>
    <cellStyle name="Итог 6_46EE.2011(v1.0)" xfId="1312"/>
    <cellStyle name="Итог 7" xfId="1313"/>
    <cellStyle name="Итог 7 2" xfId="1314"/>
    <cellStyle name="Итог 7_46EE.2011(v1.0)" xfId="1315"/>
    <cellStyle name="Итог 8" xfId="1316"/>
    <cellStyle name="Итог 8 2" xfId="1317"/>
    <cellStyle name="Итог 8_46EE.2011(v1.0)" xfId="1318"/>
    <cellStyle name="Итог 9" xfId="1319"/>
    <cellStyle name="Итог 9 2" xfId="1320"/>
    <cellStyle name="Итог 9_46EE.2011(v1.0)" xfId="1321"/>
    <cellStyle name="Итого" xfId="1322"/>
    <cellStyle name="ИТОГОВЫЙ" xfId="1323"/>
    <cellStyle name="ИТОГОВЫЙ 2" xfId="1324"/>
    <cellStyle name="ИТОГОВЫЙ 3" xfId="1325"/>
    <cellStyle name="ИТОГОВЫЙ 4" xfId="1326"/>
    <cellStyle name="ИТОГОВЫЙ 5" xfId="1327"/>
    <cellStyle name="ИТОГОВЫЙ 6" xfId="1328"/>
    <cellStyle name="ИТОГОВЫЙ 7" xfId="1329"/>
    <cellStyle name="ИТОГОВЫЙ 8" xfId="1330"/>
    <cellStyle name="ИТОГОВЫЙ 9" xfId="1331"/>
    <cellStyle name="ИТОГОВЫЙ_1" xfId="1332"/>
    <cellStyle name="Контрольная ячейка" xfId="1333"/>
    <cellStyle name="Контрольная ячейка 2" xfId="1334"/>
    <cellStyle name="Контрольная ячейка 2 2" xfId="1335"/>
    <cellStyle name="Контрольная ячейка 2_46EE.2011(v1.0)" xfId="1336"/>
    <cellStyle name="Контрольная ячейка 3" xfId="1337"/>
    <cellStyle name="Контрольная ячейка 3 2" xfId="1338"/>
    <cellStyle name="Контрольная ячейка 3_46EE.2011(v1.0)" xfId="1339"/>
    <cellStyle name="Контрольная ячейка 4" xfId="1340"/>
    <cellStyle name="Контрольная ячейка 4 2" xfId="1341"/>
    <cellStyle name="Контрольная ячейка 4_46EE.2011(v1.0)" xfId="1342"/>
    <cellStyle name="Контрольная ячейка 5" xfId="1343"/>
    <cellStyle name="Контрольная ячейка 5 2" xfId="1344"/>
    <cellStyle name="Контрольная ячейка 5_46EE.2011(v1.0)" xfId="1345"/>
    <cellStyle name="Контрольная ячейка 6" xfId="1346"/>
    <cellStyle name="Контрольная ячейка 6 2" xfId="1347"/>
    <cellStyle name="Контрольная ячейка 6_46EE.2011(v1.0)" xfId="1348"/>
    <cellStyle name="Контрольная ячейка 7" xfId="1349"/>
    <cellStyle name="Контрольная ячейка 7 2" xfId="1350"/>
    <cellStyle name="Контрольная ячейка 7_46EE.2011(v1.0)" xfId="1351"/>
    <cellStyle name="Контрольная ячейка 8" xfId="1352"/>
    <cellStyle name="Контрольная ячейка 8 2" xfId="1353"/>
    <cellStyle name="Контрольная ячейка 8_46EE.2011(v1.0)" xfId="1354"/>
    <cellStyle name="Контрольная ячейка 9" xfId="1355"/>
    <cellStyle name="Контрольная ячейка 9 2" xfId="1356"/>
    <cellStyle name="Контрольная ячейка 9_46EE.2011(v1.0)" xfId="1357"/>
    <cellStyle name="Миша (бланки отчетности)" xfId="1358"/>
    <cellStyle name="Мой заголовок" xfId="1359"/>
    <cellStyle name="Мой заголовок листа" xfId="1360"/>
    <cellStyle name="Мои наименования показателей" xfId="1361"/>
    <cellStyle name="Мои наименования показателей 2" xfId="1362"/>
    <cellStyle name="Мои наименования показателей 2 2" xfId="1363"/>
    <cellStyle name="Мои наименования показателей 2 3" xfId="1364"/>
    <cellStyle name="Мои наименования показателей 2 4" xfId="1365"/>
    <cellStyle name="Мои наименования показателей 2 5" xfId="1366"/>
    <cellStyle name="Мои наименования показателей 2 6" xfId="1367"/>
    <cellStyle name="Мои наименования показателей 2 7" xfId="1368"/>
    <cellStyle name="Мои наименования показателей 2 8" xfId="1369"/>
    <cellStyle name="Мои наименования показателей 2 9" xfId="1370"/>
    <cellStyle name="Мои наименования показателей 2_1" xfId="1371"/>
    <cellStyle name="Мои наименования показателей 3" xfId="1372"/>
    <cellStyle name="Мои наименования показателей 3 2" xfId="1373"/>
    <cellStyle name="Мои наименования показателей 3 3" xfId="1374"/>
    <cellStyle name="Мои наименования показателей 3 4" xfId="1375"/>
    <cellStyle name="Мои наименования показателей 3 5" xfId="1376"/>
    <cellStyle name="Мои наименования показателей 3 6" xfId="1377"/>
    <cellStyle name="Мои наименования показателей 3 7" xfId="1378"/>
    <cellStyle name="Мои наименования показателей 3 8" xfId="1379"/>
    <cellStyle name="Мои наименования показателей 3 9" xfId="1380"/>
    <cellStyle name="Мои наименования показателей 3_1" xfId="1381"/>
    <cellStyle name="Мои наименования показателей 4" xfId="1382"/>
    <cellStyle name="Мои наименования показателей 4 2" xfId="1383"/>
    <cellStyle name="Мои наименования показателей 4 3" xfId="1384"/>
    <cellStyle name="Мои наименования показателей 4 4" xfId="1385"/>
    <cellStyle name="Мои наименования показателей 4 5" xfId="1386"/>
    <cellStyle name="Мои наименования показателей 4 6" xfId="1387"/>
    <cellStyle name="Мои наименования показателей 4 7" xfId="1388"/>
    <cellStyle name="Мои наименования показателей 4 8" xfId="1389"/>
    <cellStyle name="Мои наименования показателей 4 9" xfId="1390"/>
    <cellStyle name="Мои наименования показателей 4_1" xfId="1391"/>
    <cellStyle name="Мои наименования показателей 5" xfId="1392"/>
    <cellStyle name="Мои наименования показателей 5 2" xfId="1393"/>
    <cellStyle name="Мои наименования показателей 5 3" xfId="1394"/>
    <cellStyle name="Мои наименования показателей 5 4" xfId="1395"/>
    <cellStyle name="Мои наименования показателей 5 5" xfId="1396"/>
    <cellStyle name="Мои наименования показателей 5 6" xfId="1397"/>
    <cellStyle name="Мои наименования показателей 5 7" xfId="1398"/>
    <cellStyle name="Мои наименования показателей 5 8" xfId="1399"/>
    <cellStyle name="Мои наименования показателей 5 9" xfId="1400"/>
    <cellStyle name="Мои наименования показателей 5_1" xfId="1401"/>
    <cellStyle name="Мои наименования показателей 6" xfId="1402"/>
    <cellStyle name="Мои наименования показателей 6 2" xfId="1403"/>
    <cellStyle name="Мои наименования показателей 6 3" xfId="1404"/>
    <cellStyle name="Мои наименования показателей 6_46EE.2011(v1.0)" xfId="1405"/>
    <cellStyle name="Мои наименования показателей 7" xfId="1406"/>
    <cellStyle name="Мои наименования показателей 7 2" xfId="1407"/>
    <cellStyle name="Мои наименования показателей 7 3" xfId="1408"/>
    <cellStyle name="Мои наименования показателей 7_46EE.2011(v1.0)" xfId="1409"/>
    <cellStyle name="Мои наименования показателей 8" xfId="1410"/>
    <cellStyle name="Мои наименования показателей 8 2" xfId="1411"/>
    <cellStyle name="Мои наименования показателей 8 3" xfId="1412"/>
    <cellStyle name="Мои наименования показателей 8_46EE.2011(v1.0)" xfId="1413"/>
    <cellStyle name="Мои наименования показателей_46TE.RT(v1.0)" xfId="1414"/>
    <cellStyle name="назв фил" xfId="1415"/>
    <cellStyle name="Название" xfId="1416"/>
    <cellStyle name="Название 2" xfId="1417"/>
    <cellStyle name="Название 2 2" xfId="1418"/>
    <cellStyle name="Название 3" xfId="1419"/>
    <cellStyle name="Название 3 2" xfId="1420"/>
    <cellStyle name="Название 4" xfId="1421"/>
    <cellStyle name="Название 4 2" xfId="1422"/>
    <cellStyle name="Название 5" xfId="1423"/>
    <cellStyle name="Название 5 2" xfId="1424"/>
    <cellStyle name="Название 6" xfId="1425"/>
    <cellStyle name="Название 6 2" xfId="1426"/>
    <cellStyle name="Название 7" xfId="1427"/>
    <cellStyle name="Название 7 2" xfId="1428"/>
    <cellStyle name="Название 8" xfId="1429"/>
    <cellStyle name="Название 8 2" xfId="1430"/>
    <cellStyle name="Название 9" xfId="1431"/>
    <cellStyle name="Название 9 2" xfId="1432"/>
    <cellStyle name="Невидимый" xfId="1433"/>
    <cellStyle name="Нейтральный" xfId="1434"/>
    <cellStyle name="Нейтральный 2" xfId="1435"/>
    <cellStyle name="Нейтральный 2 2" xfId="1436"/>
    <cellStyle name="Нейтральный 3" xfId="1437"/>
    <cellStyle name="Нейтральный 3 2" xfId="1438"/>
    <cellStyle name="Нейтральный 4" xfId="1439"/>
    <cellStyle name="Нейтральный 4 2" xfId="1440"/>
    <cellStyle name="Нейтральный 5" xfId="1441"/>
    <cellStyle name="Нейтральный 5 2" xfId="1442"/>
    <cellStyle name="Нейтральный 6" xfId="1443"/>
    <cellStyle name="Нейтральный 6 2" xfId="1444"/>
    <cellStyle name="Нейтральный 7" xfId="1445"/>
    <cellStyle name="Нейтральный 7 2" xfId="1446"/>
    <cellStyle name="Нейтральный 8" xfId="1447"/>
    <cellStyle name="Нейтральный 8 2" xfId="1448"/>
    <cellStyle name="Нейтральный 9" xfId="1449"/>
    <cellStyle name="Нейтральный 9 2" xfId="1450"/>
    <cellStyle name="Низ1" xfId="1451"/>
    <cellStyle name="Низ2" xfId="1452"/>
    <cellStyle name="Обычный 10" xfId="1453"/>
    <cellStyle name="Обычный 11" xfId="1454"/>
    <cellStyle name="Обычный 11 2" xfId="1455"/>
    <cellStyle name="Обычный 12" xfId="1456"/>
    <cellStyle name="Обычный 13" xfId="1457"/>
    <cellStyle name="Обычный 14" xfId="1458"/>
    <cellStyle name="Обычный 15" xfId="1459"/>
    <cellStyle name="Обычный 16" xfId="1460"/>
    <cellStyle name="Обычный 17" xfId="1461"/>
    <cellStyle name="Обычный 2" xfId="1462"/>
    <cellStyle name="Обычный 2 10" xfId="1463"/>
    <cellStyle name="Обычный 2 11" xfId="1464"/>
    <cellStyle name="Обычный 2 12" xfId="1465"/>
    <cellStyle name="Обычный 2 2" xfId="1466"/>
    <cellStyle name="Обычный 2 2 2" xfId="1467"/>
    <cellStyle name="Обычный 2 2 3" xfId="1468"/>
    <cellStyle name="Обычный 2 2_46EE.2011(v1.0)" xfId="1469"/>
    <cellStyle name="Обычный 2 3" xfId="1470"/>
    <cellStyle name="Обычный 2 3 2" xfId="1471"/>
    <cellStyle name="Обычный 2 3 3" xfId="1472"/>
    <cellStyle name="Обычный 2 3_46EE.2011(v1.0)" xfId="1473"/>
    <cellStyle name="Обычный 2 4" xfId="1474"/>
    <cellStyle name="Обычный 2 4 2" xfId="1475"/>
    <cellStyle name="Обычный 2 4 3" xfId="1476"/>
    <cellStyle name="Обычный 2 4_46EE.2011(v1.0)" xfId="1477"/>
    <cellStyle name="Обычный 2 5" xfId="1478"/>
    <cellStyle name="Обычный 2 5 2" xfId="1479"/>
    <cellStyle name="Обычный 2 5 3" xfId="1480"/>
    <cellStyle name="Обычный 2 5_46EE.2011(v1.0)" xfId="1481"/>
    <cellStyle name="Обычный 2 6" xfId="1482"/>
    <cellStyle name="Обычный 2 6 2" xfId="1483"/>
    <cellStyle name="Обычный 2 6 3" xfId="1484"/>
    <cellStyle name="Обычный 2 6_46EE.2011(v1.0)" xfId="1485"/>
    <cellStyle name="Обычный 2 7" xfId="1486"/>
    <cellStyle name="Обычный 2 8" xfId="1487"/>
    <cellStyle name="Обычный 2 9" xfId="1488"/>
    <cellStyle name="Обычный 2_1" xfId="1489"/>
    <cellStyle name="Обычный 3" xfId="1490"/>
    <cellStyle name="Обычный 3 2" xfId="1491"/>
    <cellStyle name="Обычный 3 3" xfId="1492"/>
    <cellStyle name="Обычный 4" xfId="1493"/>
    <cellStyle name="Обычный 4 2" xfId="1494"/>
    <cellStyle name="Обычный 4 2 2" xfId="1495"/>
    <cellStyle name="Обычный 4 2_INVEST.WARM.PLAN.4.78(v0.1)" xfId="1496"/>
    <cellStyle name="Обычный 4_EE.20.MET.SVOD.2.73_v0.1" xfId="1497"/>
    <cellStyle name="Обычный 5" xfId="1498"/>
    <cellStyle name="Обычный 6" xfId="1499"/>
    <cellStyle name="Обычный 7" xfId="1500"/>
    <cellStyle name="Обычный 8" xfId="1501"/>
    <cellStyle name="Обычный 9" xfId="1502"/>
    <cellStyle name="Обычный_Forma_1" xfId="1503"/>
    <cellStyle name="Обычный_Forma_1 2" xfId="1504"/>
    <cellStyle name="Обычный_Forma_5 2" xfId="1505"/>
    <cellStyle name="Обычный_Forma_5 3" xfId="1506"/>
    <cellStyle name="Обычный_Forma_5 4" xfId="1507"/>
    <cellStyle name="Обычный_JKH.OPEN.INFO.PRICE.VO_v4.0(10.02.11)" xfId="1508"/>
    <cellStyle name="Обычный_OREP.JKH.POD.2010YEAR(v1.0)" xfId="1509"/>
    <cellStyle name="Обычный_POTR.EE(+PASPORT)" xfId="1510"/>
    <cellStyle name="Обычный_PREDEL.JKH.2010(v1.3)" xfId="1511"/>
    <cellStyle name="Обычный_PRIL1.ELECTR" xfId="1512"/>
    <cellStyle name="Обычный_PRIL1.ELECTR 2" xfId="1513"/>
    <cellStyle name="Обычный_TEHSHEET" xfId="1514"/>
    <cellStyle name="Обычный_ЖКУ_проект3" xfId="1515"/>
    <cellStyle name="Обычный_Карта РФ" xfId="1516"/>
    <cellStyle name="Обычный_Книга2" xfId="1517"/>
    <cellStyle name="Обычный_форма 1 водопровод для орг" xfId="1518"/>
    <cellStyle name="Обычный_форма 1 водопровод для орг_CALC.KV.4.78(v1.0)" xfId="1519"/>
    <cellStyle name="Обычный_Форма 22 ЖКХ" xfId="1520"/>
    <cellStyle name="Followed Hyperlink" xfId="1521"/>
    <cellStyle name="Ошибка" xfId="1522"/>
    <cellStyle name="Плохой" xfId="1523"/>
    <cellStyle name="Плохой 2" xfId="1524"/>
    <cellStyle name="Плохой 2 2" xfId="1525"/>
    <cellStyle name="Плохой 3" xfId="1526"/>
    <cellStyle name="Плохой 3 2" xfId="1527"/>
    <cellStyle name="Плохой 4" xfId="1528"/>
    <cellStyle name="Плохой 4 2" xfId="1529"/>
    <cellStyle name="Плохой 5" xfId="1530"/>
    <cellStyle name="Плохой 5 2" xfId="1531"/>
    <cellStyle name="Плохой 6" xfId="1532"/>
    <cellStyle name="Плохой 6 2" xfId="1533"/>
    <cellStyle name="Плохой 7" xfId="1534"/>
    <cellStyle name="Плохой 7 2" xfId="1535"/>
    <cellStyle name="Плохой 8" xfId="1536"/>
    <cellStyle name="Плохой 8 2" xfId="1537"/>
    <cellStyle name="Плохой 9" xfId="1538"/>
    <cellStyle name="Плохой 9 2" xfId="1539"/>
    <cellStyle name="По центру с переносом" xfId="1540"/>
    <cellStyle name="По ширине с переносом" xfId="1541"/>
    <cellStyle name="Подгруппа" xfId="1542"/>
    <cellStyle name="Поле ввода" xfId="1543"/>
    <cellStyle name="Пояснение" xfId="1544"/>
    <cellStyle name="Пояснение 2" xfId="1545"/>
    <cellStyle name="Пояснение 2 2" xfId="1546"/>
    <cellStyle name="Пояснение 3" xfId="1547"/>
    <cellStyle name="Пояснение 3 2" xfId="1548"/>
    <cellStyle name="Пояснение 4" xfId="1549"/>
    <cellStyle name="Пояснение 4 2" xfId="1550"/>
    <cellStyle name="Пояснение 5" xfId="1551"/>
    <cellStyle name="Пояснение 5 2" xfId="1552"/>
    <cellStyle name="Пояснение 6" xfId="1553"/>
    <cellStyle name="Пояснение 6 2" xfId="1554"/>
    <cellStyle name="Пояснение 7" xfId="1555"/>
    <cellStyle name="Пояснение 7 2" xfId="1556"/>
    <cellStyle name="Пояснение 8" xfId="1557"/>
    <cellStyle name="Пояснение 8 2" xfId="1558"/>
    <cellStyle name="Пояснение 9" xfId="1559"/>
    <cellStyle name="Пояснение 9 2" xfId="1560"/>
    <cellStyle name="Примечание" xfId="1561"/>
    <cellStyle name="Примечание 10" xfId="1562"/>
    <cellStyle name="Примечание 10 2" xfId="1563"/>
    <cellStyle name="Примечание 10 3" xfId="1564"/>
    <cellStyle name="Примечание 10_46EE.2011(v1.0)" xfId="1565"/>
    <cellStyle name="Примечание 11" xfId="1566"/>
    <cellStyle name="Примечание 11 2" xfId="1567"/>
    <cellStyle name="Примечание 11 3" xfId="1568"/>
    <cellStyle name="Примечание 11_46EE.2011(v1.0)" xfId="1569"/>
    <cellStyle name="Примечание 12" xfId="1570"/>
    <cellStyle name="Примечание 12 2" xfId="1571"/>
    <cellStyle name="Примечание 12 3" xfId="1572"/>
    <cellStyle name="Примечание 12_46EE.2011(v1.0)" xfId="1573"/>
    <cellStyle name="Примечание 2" xfId="1574"/>
    <cellStyle name="Примечание 2 2" xfId="1575"/>
    <cellStyle name="Примечание 2 3" xfId="1576"/>
    <cellStyle name="Примечание 2 4" xfId="1577"/>
    <cellStyle name="Примечание 2 5" xfId="1578"/>
    <cellStyle name="Примечание 2 6" xfId="1579"/>
    <cellStyle name="Примечание 2 7" xfId="1580"/>
    <cellStyle name="Примечание 2 8" xfId="1581"/>
    <cellStyle name="Примечание 2 9" xfId="1582"/>
    <cellStyle name="Примечание 2_46EE.2011(v1.0)" xfId="1583"/>
    <cellStyle name="Примечание 3" xfId="1584"/>
    <cellStyle name="Примечание 3 2" xfId="1585"/>
    <cellStyle name="Примечание 3 3" xfId="1586"/>
    <cellStyle name="Примечание 3 4" xfId="1587"/>
    <cellStyle name="Примечание 3 5" xfId="1588"/>
    <cellStyle name="Примечание 3 6" xfId="1589"/>
    <cellStyle name="Примечание 3 7" xfId="1590"/>
    <cellStyle name="Примечание 3 8" xfId="1591"/>
    <cellStyle name="Примечание 3 9" xfId="1592"/>
    <cellStyle name="Примечание 3_46EE.2011(v1.0)" xfId="1593"/>
    <cellStyle name="Примечание 4" xfId="1594"/>
    <cellStyle name="Примечание 4 2" xfId="1595"/>
    <cellStyle name="Примечание 4 3" xfId="1596"/>
    <cellStyle name="Примечание 4 4" xfId="1597"/>
    <cellStyle name="Примечание 4 5" xfId="1598"/>
    <cellStyle name="Примечание 4 6" xfId="1599"/>
    <cellStyle name="Примечание 4 7" xfId="1600"/>
    <cellStyle name="Примечание 4 8" xfId="1601"/>
    <cellStyle name="Примечание 4 9" xfId="1602"/>
    <cellStyle name="Примечание 4_46EE.2011(v1.0)" xfId="1603"/>
    <cellStyle name="Примечание 5" xfId="1604"/>
    <cellStyle name="Примечание 5 2" xfId="1605"/>
    <cellStyle name="Примечание 5 3" xfId="1606"/>
    <cellStyle name="Примечание 5 4" xfId="1607"/>
    <cellStyle name="Примечание 5 5" xfId="1608"/>
    <cellStyle name="Примечание 5 6" xfId="1609"/>
    <cellStyle name="Примечание 5 7" xfId="1610"/>
    <cellStyle name="Примечание 5 8" xfId="1611"/>
    <cellStyle name="Примечание 5 9" xfId="1612"/>
    <cellStyle name="Примечание 5_46EE.2011(v1.0)" xfId="1613"/>
    <cellStyle name="Примечание 6" xfId="1614"/>
    <cellStyle name="Примечание 6 2" xfId="1615"/>
    <cellStyle name="Примечание 6_46EE.2011(v1.0)" xfId="1616"/>
    <cellStyle name="Примечание 7" xfId="1617"/>
    <cellStyle name="Примечание 7 2" xfId="1618"/>
    <cellStyle name="Примечание 7_46EE.2011(v1.0)" xfId="1619"/>
    <cellStyle name="Примечание 8" xfId="1620"/>
    <cellStyle name="Примечание 8 2" xfId="1621"/>
    <cellStyle name="Примечание 8_46EE.2011(v1.0)" xfId="1622"/>
    <cellStyle name="Примечание 9" xfId="1623"/>
    <cellStyle name="Примечание 9 2" xfId="1624"/>
    <cellStyle name="Примечание 9_46EE.2011(v1.0)" xfId="1625"/>
    <cellStyle name="Продукт" xfId="1626"/>
    <cellStyle name="Percent" xfId="1627"/>
    <cellStyle name="Процентный 10" xfId="1628"/>
    <cellStyle name="Процентный 2" xfId="1629"/>
    <cellStyle name="Процентный 2 2" xfId="1630"/>
    <cellStyle name="Процентный 2 3" xfId="1631"/>
    <cellStyle name="Процентный 3" xfId="1632"/>
    <cellStyle name="Процентный 3 2" xfId="1633"/>
    <cellStyle name="Процентный 3 3" xfId="1634"/>
    <cellStyle name="Процентный 4" xfId="1635"/>
    <cellStyle name="Процентный 4 2" xfId="1636"/>
    <cellStyle name="Процентный 4 3" xfId="1637"/>
    <cellStyle name="Процентный 5" xfId="1638"/>
    <cellStyle name="Процентный 9" xfId="1639"/>
    <cellStyle name="Разница" xfId="1640"/>
    <cellStyle name="Рамки" xfId="1641"/>
    <cellStyle name="Сводная таблица" xfId="1642"/>
    <cellStyle name="Связанная ячейка" xfId="1643"/>
    <cellStyle name="Связанная ячейка 2" xfId="1644"/>
    <cellStyle name="Связанная ячейка 2 2" xfId="1645"/>
    <cellStyle name="Связанная ячейка 2_46EE.2011(v1.0)" xfId="1646"/>
    <cellStyle name="Связанная ячейка 3" xfId="1647"/>
    <cellStyle name="Связанная ячейка 3 2" xfId="1648"/>
    <cellStyle name="Связанная ячейка 3_46EE.2011(v1.0)" xfId="1649"/>
    <cellStyle name="Связанная ячейка 4" xfId="1650"/>
    <cellStyle name="Связанная ячейка 4 2" xfId="1651"/>
    <cellStyle name="Связанная ячейка 4_46EE.2011(v1.0)" xfId="1652"/>
    <cellStyle name="Связанная ячейка 5" xfId="1653"/>
    <cellStyle name="Связанная ячейка 5 2" xfId="1654"/>
    <cellStyle name="Связанная ячейка 5_46EE.2011(v1.0)" xfId="1655"/>
    <cellStyle name="Связанная ячейка 6" xfId="1656"/>
    <cellStyle name="Связанная ячейка 6 2" xfId="1657"/>
    <cellStyle name="Связанная ячейка 6_46EE.2011(v1.0)" xfId="1658"/>
    <cellStyle name="Связанная ячейка 7" xfId="1659"/>
    <cellStyle name="Связанная ячейка 7 2" xfId="1660"/>
    <cellStyle name="Связанная ячейка 7_46EE.2011(v1.0)" xfId="1661"/>
    <cellStyle name="Связанная ячейка 8" xfId="1662"/>
    <cellStyle name="Связанная ячейка 8 2" xfId="1663"/>
    <cellStyle name="Связанная ячейка 8_46EE.2011(v1.0)" xfId="1664"/>
    <cellStyle name="Связанная ячейка 9" xfId="1665"/>
    <cellStyle name="Связанная ячейка 9 2" xfId="1666"/>
    <cellStyle name="Связанная ячейка 9_46EE.2011(v1.0)" xfId="1667"/>
    <cellStyle name="Стиль 1" xfId="1668"/>
    <cellStyle name="Стиль 1 2" xfId="1669"/>
    <cellStyle name="Стиль 1 2 2" xfId="1670"/>
    <cellStyle name="Стиль 1 2_EE.2REK.P2011.4.78(v0.3)" xfId="1671"/>
    <cellStyle name="Субсчет" xfId="1672"/>
    <cellStyle name="Счет" xfId="1673"/>
    <cellStyle name="ТЕКСТ" xfId="1674"/>
    <cellStyle name="ТЕКСТ 2" xfId="1675"/>
    <cellStyle name="ТЕКСТ 3" xfId="1676"/>
    <cellStyle name="ТЕКСТ 4" xfId="1677"/>
    <cellStyle name="ТЕКСТ 5" xfId="1678"/>
    <cellStyle name="ТЕКСТ 6" xfId="1679"/>
    <cellStyle name="ТЕКСТ 7" xfId="1680"/>
    <cellStyle name="ТЕКСТ 8" xfId="1681"/>
    <cellStyle name="ТЕКСТ 9" xfId="1682"/>
    <cellStyle name="Текст предупреждения" xfId="1683"/>
    <cellStyle name="Текст предупреждения 2" xfId="1684"/>
    <cellStyle name="Текст предупреждения 2 2" xfId="1685"/>
    <cellStyle name="Текст предупреждения 3" xfId="1686"/>
    <cellStyle name="Текст предупреждения 3 2" xfId="1687"/>
    <cellStyle name="Текст предупреждения 4" xfId="1688"/>
    <cellStyle name="Текст предупреждения 4 2" xfId="1689"/>
    <cellStyle name="Текст предупреждения 5" xfId="1690"/>
    <cellStyle name="Текст предупреждения 5 2" xfId="1691"/>
    <cellStyle name="Текст предупреждения 6" xfId="1692"/>
    <cellStyle name="Текст предупреждения 6 2" xfId="1693"/>
    <cellStyle name="Текст предупреждения 7" xfId="1694"/>
    <cellStyle name="Текст предупреждения 7 2" xfId="1695"/>
    <cellStyle name="Текст предупреждения 8" xfId="1696"/>
    <cellStyle name="Текст предупреждения 8 2" xfId="1697"/>
    <cellStyle name="Текст предупреждения 9" xfId="1698"/>
    <cellStyle name="Текст предупреждения 9 2" xfId="1699"/>
    <cellStyle name="Текстовый" xfId="1700"/>
    <cellStyle name="Текстовый 10" xfId="1701"/>
    <cellStyle name="Текстовый 11" xfId="1702"/>
    <cellStyle name="Текстовый 12" xfId="1703"/>
    <cellStyle name="Текстовый 13" xfId="1704"/>
    <cellStyle name="Текстовый 14" xfId="1705"/>
    <cellStyle name="Текстовый 2" xfId="1706"/>
    <cellStyle name="Текстовый 3" xfId="1707"/>
    <cellStyle name="Текстовый 4" xfId="1708"/>
    <cellStyle name="Текстовый 5" xfId="1709"/>
    <cellStyle name="Текстовый 6" xfId="1710"/>
    <cellStyle name="Текстовый 7" xfId="1711"/>
    <cellStyle name="Текстовый 8" xfId="1712"/>
    <cellStyle name="Текстовый 9" xfId="1713"/>
    <cellStyle name="Текстовый_1" xfId="1714"/>
    <cellStyle name="Тысячи [0]_22гк" xfId="1715"/>
    <cellStyle name="Тысячи_22гк" xfId="1716"/>
    <cellStyle name="ФИКСИРОВАННЫЙ" xfId="1717"/>
    <cellStyle name="ФИКСИРОВАННЫЙ 2" xfId="1718"/>
    <cellStyle name="ФИКСИРОВАННЫЙ 3" xfId="1719"/>
    <cellStyle name="ФИКСИРОВАННЫЙ 4" xfId="1720"/>
    <cellStyle name="ФИКСИРОВАННЫЙ 5" xfId="1721"/>
    <cellStyle name="ФИКСИРОВАННЫЙ 6" xfId="1722"/>
    <cellStyle name="ФИКСИРОВАННЫЙ 7" xfId="1723"/>
    <cellStyle name="ФИКСИРОВАННЫЙ 8" xfId="1724"/>
    <cellStyle name="ФИКСИРОВАННЫЙ 9" xfId="1725"/>
    <cellStyle name="ФИКСИРОВАННЫЙ_1" xfId="1726"/>
    <cellStyle name="Comma" xfId="1727"/>
    <cellStyle name="Comma [0]" xfId="1728"/>
    <cellStyle name="Финансовый 2" xfId="1729"/>
    <cellStyle name="Финансовый 2 2" xfId="1730"/>
    <cellStyle name="Финансовый 2 2 2" xfId="1731"/>
    <cellStyle name="Финансовый 2 2_OREP.KU.2011.MONTHLY.02(v0.1)" xfId="1732"/>
    <cellStyle name="Финансовый 2 3" xfId="1733"/>
    <cellStyle name="Финансовый 2_46EE.2011(v1.0)" xfId="1734"/>
    <cellStyle name="Финансовый 3" xfId="1735"/>
    <cellStyle name="Финансовый 3 2" xfId="1736"/>
    <cellStyle name="Финансовый 3 3" xfId="1737"/>
    <cellStyle name="Финансовый 3 4" xfId="1738"/>
    <cellStyle name="Финансовый 3_OREP.KU.2011.MONTHLY.02(v0.1)" xfId="1739"/>
    <cellStyle name="Финансовый 4" xfId="1740"/>
    <cellStyle name="Финансовый 6" xfId="1741"/>
    <cellStyle name="Финансовый0[0]_FU_bal" xfId="1742"/>
    <cellStyle name="Формула" xfId="1743"/>
    <cellStyle name="Формула 2" xfId="1744"/>
    <cellStyle name="Формула_A РТ 2009 Рязаньэнерго" xfId="1745"/>
    <cellStyle name="ФормулаВБ" xfId="1746"/>
    <cellStyle name="ФормулаНаКонтроль" xfId="1747"/>
    <cellStyle name="Хороший" xfId="1748"/>
    <cellStyle name="Хороший 2" xfId="1749"/>
    <cellStyle name="Хороший 2 2" xfId="1750"/>
    <cellStyle name="Хороший 3" xfId="1751"/>
    <cellStyle name="Хороший 3 2" xfId="1752"/>
    <cellStyle name="Хороший 4" xfId="1753"/>
    <cellStyle name="Хороший 4 2" xfId="1754"/>
    <cellStyle name="Хороший 5" xfId="1755"/>
    <cellStyle name="Хороший 5 2" xfId="1756"/>
    <cellStyle name="Хороший 6" xfId="1757"/>
    <cellStyle name="Хороший 6 2" xfId="1758"/>
    <cellStyle name="Хороший 7" xfId="1759"/>
    <cellStyle name="Хороший 7 2" xfId="1760"/>
    <cellStyle name="Хороший 8" xfId="1761"/>
    <cellStyle name="Хороший 8 2" xfId="1762"/>
    <cellStyle name="Хороший 9" xfId="1763"/>
    <cellStyle name="Хороший 9 2" xfId="1764"/>
    <cellStyle name="Цена_продукта" xfId="1765"/>
    <cellStyle name="Цифры по центру с десятыми" xfId="1766"/>
    <cellStyle name="число" xfId="1767"/>
    <cellStyle name="Џђћ–…ќ’ќ›‰" xfId="1768"/>
    <cellStyle name="Шапка" xfId="1769"/>
    <cellStyle name="Шапка таблицы" xfId="1770"/>
    <cellStyle name="ШАУ" xfId="1771"/>
    <cellStyle name="標準_PL-CF sheet" xfId="1772"/>
    <cellStyle name="䁺_x0001_" xfId="1773"/>
  </cellStyles>
  <dxfs count="10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38100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28575</xdr:rowOff>
    </xdr:from>
    <xdr:to>
      <xdr:col>1</xdr:col>
      <xdr:colOff>123825</xdr:colOff>
      <xdr:row>20</xdr:row>
      <xdr:rowOff>114300</xdr:rowOff>
    </xdr:to>
    <xdr:sp macro="[0]!modRegionSelect.RegionClick">
      <xdr:nvSpPr>
        <xdr:cNvPr id="15" name="ShapeReg_5"/>
        <xdr:cNvSpPr>
          <a:spLocks/>
        </xdr:cNvSpPr>
      </xdr:nvSpPr>
      <xdr:spPr>
        <a:xfrm>
          <a:off x="523875" y="2924175"/>
          <a:ext cx="209550" cy="228600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28575</xdr:rowOff>
    </xdr:to>
    <xdr:sp macro="[0]!mod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33350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114300</xdr:rowOff>
    </xdr:from>
    <xdr:to>
      <xdr:col>0</xdr:col>
      <xdr:colOff>581025</xdr:colOff>
      <xdr:row>26</xdr:row>
      <xdr:rowOff>66675</xdr:rowOff>
    </xdr:to>
    <xdr:sp macro="[0]!modRegionSelect.RegionClick">
      <xdr:nvSpPr>
        <xdr:cNvPr id="19" name="ShapeReg_51"/>
        <xdr:cNvSpPr>
          <a:spLocks/>
        </xdr:cNvSpPr>
      </xdr:nvSpPr>
      <xdr:spPr>
        <a:xfrm>
          <a:off x="495300" y="3867150"/>
          <a:ext cx="95250" cy="95250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114300</xdr:rowOff>
    </xdr:to>
    <xdr:sp macro="[0]!mod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81000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114300</xdr:rowOff>
    </xdr:from>
    <xdr:to>
      <xdr:col>5</xdr:col>
      <xdr:colOff>104775</xdr:colOff>
      <xdr:row>25</xdr:row>
      <xdr:rowOff>47625</xdr:rowOff>
    </xdr:to>
    <xdr:sp macro="[0]!modRegionSelect.RegionClick">
      <xdr:nvSpPr>
        <xdr:cNvPr id="24" name="ShapeReg_39"/>
        <xdr:cNvSpPr>
          <a:spLocks/>
        </xdr:cNvSpPr>
      </xdr:nvSpPr>
      <xdr:spPr>
        <a:xfrm>
          <a:off x="2771775" y="3295650"/>
          <a:ext cx="381000" cy="504825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114300</xdr:rowOff>
    </xdr:to>
    <xdr:sp macro="[0]!mod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90575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28575</xdr:rowOff>
    </xdr:from>
    <xdr:to>
      <xdr:col>11</xdr:col>
      <xdr:colOff>457200</xdr:colOff>
      <xdr:row>14</xdr:row>
      <xdr:rowOff>85725</xdr:rowOff>
    </xdr:to>
    <xdr:sp macro="[0]!modRegionSelect.RegionClick">
      <xdr:nvSpPr>
        <xdr:cNvPr id="30" name="ShapeReg_32"/>
        <xdr:cNvSpPr>
          <a:spLocks/>
        </xdr:cNvSpPr>
      </xdr:nvSpPr>
      <xdr:spPr>
        <a:xfrm>
          <a:off x="6429375" y="1352550"/>
          <a:ext cx="733425" cy="914400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28575</xdr:rowOff>
    </xdr:from>
    <xdr:to>
      <xdr:col>1</xdr:col>
      <xdr:colOff>447675</xdr:colOff>
      <xdr:row>17</xdr:row>
      <xdr:rowOff>95250</xdr:rowOff>
    </xdr:to>
    <xdr:sp macro="[0]!modRegionSelect.RegionClick">
      <xdr:nvSpPr>
        <xdr:cNvPr id="49" name="ShapeReg_12"/>
        <xdr:cNvSpPr>
          <a:spLocks/>
        </xdr:cNvSpPr>
      </xdr:nvSpPr>
      <xdr:spPr>
        <a:xfrm>
          <a:off x="990600" y="2638425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114300</xdr:rowOff>
    </xdr:to>
    <xdr:sp macro="[0]!mod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33375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561975</xdr:colOff>
      <xdr:row>25</xdr:row>
      <xdr:rowOff>114300</xdr:rowOff>
    </xdr:to>
    <xdr:sp macro="[0]!mod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80975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71450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114300</xdr:rowOff>
    </xdr:to>
    <xdr:sp macro="[0]!mod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57175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114300</xdr:rowOff>
    </xdr:from>
    <xdr:to>
      <xdr:col>3</xdr:col>
      <xdr:colOff>323850</xdr:colOff>
      <xdr:row>24</xdr:row>
      <xdr:rowOff>38100</xdr:rowOff>
    </xdr:to>
    <xdr:sp macro="[0]!modRegionSelect.RegionClick">
      <xdr:nvSpPr>
        <xdr:cNvPr id="74" name="ShapeReg_48"/>
        <xdr:cNvSpPr>
          <a:spLocks/>
        </xdr:cNvSpPr>
      </xdr:nvSpPr>
      <xdr:spPr>
        <a:xfrm>
          <a:off x="1714500" y="3152775"/>
          <a:ext cx="438150" cy="495300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28575</xdr:rowOff>
    </xdr:to>
    <xdr:sp macro="[0]!mod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09550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28575</xdr:rowOff>
    </xdr:from>
    <xdr:to>
      <xdr:col>2</xdr:col>
      <xdr:colOff>209550</xdr:colOff>
      <xdr:row>18</xdr:row>
      <xdr:rowOff>85725</xdr:rowOff>
    </xdr:to>
    <xdr:sp macro="[0]!modRegionSelect.RegionClick">
      <xdr:nvSpPr>
        <xdr:cNvPr id="78" name="ShapeReg_16"/>
        <xdr:cNvSpPr>
          <a:spLocks/>
        </xdr:cNvSpPr>
      </xdr:nvSpPr>
      <xdr:spPr>
        <a:xfrm>
          <a:off x="1190625" y="2638425"/>
          <a:ext cx="238125" cy="200025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114300</xdr:rowOff>
    </xdr:from>
    <xdr:to>
      <xdr:col>3</xdr:col>
      <xdr:colOff>238125</xdr:colOff>
      <xdr:row>20</xdr:row>
      <xdr:rowOff>38100</xdr:rowOff>
    </xdr:to>
    <xdr:sp macro="[0]!modRegionSelect.RegionClick">
      <xdr:nvSpPr>
        <xdr:cNvPr id="81" name="ShapeReg_24"/>
        <xdr:cNvSpPr>
          <a:spLocks/>
        </xdr:cNvSpPr>
      </xdr:nvSpPr>
      <xdr:spPr>
        <a:xfrm>
          <a:off x="1533525" y="2581275"/>
          <a:ext cx="533400" cy="495300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114300</xdr:rowOff>
    </xdr:from>
    <xdr:to>
      <xdr:col>3</xdr:col>
      <xdr:colOff>19050</xdr:colOff>
      <xdr:row>21</xdr:row>
      <xdr:rowOff>133350</xdr:rowOff>
    </xdr:to>
    <xdr:sp macro="[0]!modRegionSelect.RegionClick">
      <xdr:nvSpPr>
        <xdr:cNvPr id="83" name="ShapeReg_59"/>
        <xdr:cNvSpPr>
          <a:spLocks/>
        </xdr:cNvSpPr>
      </xdr:nvSpPr>
      <xdr:spPr>
        <a:xfrm>
          <a:off x="1419225" y="3009900"/>
          <a:ext cx="428625" cy="304800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114300</xdr:rowOff>
    </xdr:from>
    <xdr:to>
      <xdr:col>3</xdr:col>
      <xdr:colOff>581025</xdr:colOff>
      <xdr:row>21</xdr:row>
      <xdr:rowOff>57150</xdr:rowOff>
    </xdr:to>
    <xdr:sp macro="[0]!modRegionSelect.RegionClick">
      <xdr:nvSpPr>
        <xdr:cNvPr id="86" name="ShapeReg_43"/>
        <xdr:cNvSpPr>
          <a:spLocks/>
        </xdr:cNvSpPr>
      </xdr:nvSpPr>
      <xdr:spPr>
        <a:xfrm>
          <a:off x="1895475" y="2724150"/>
          <a:ext cx="514350" cy="514350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28575</xdr:rowOff>
    </xdr:from>
    <xdr:to>
      <xdr:col>4</xdr:col>
      <xdr:colOff>180975</xdr:colOff>
      <xdr:row>22</xdr:row>
      <xdr:rowOff>38100</xdr:rowOff>
    </xdr:to>
    <xdr:sp macro="[0]!modRegionSelect.RegionClick">
      <xdr:nvSpPr>
        <xdr:cNvPr id="88" name="ShapeReg_67"/>
        <xdr:cNvSpPr>
          <a:spLocks/>
        </xdr:cNvSpPr>
      </xdr:nvSpPr>
      <xdr:spPr>
        <a:xfrm>
          <a:off x="2047875" y="2781300"/>
          <a:ext cx="571500" cy="581025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28575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71800"/>
          <a:chOff x="372" y="122"/>
          <a:chExt cx="138" cy="354"/>
        </a:xfrm>
        <a:solidFill>
          <a:srgbClr val="FFFFFF"/>
        </a:solidFill>
      </xdr:grpSpPr>
      <xdr:sp macro="[0]!mod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114300</xdr:rowOff>
    </xdr:from>
    <xdr:to>
      <xdr:col>6</xdr:col>
      <xdr:colOff>276225</xdr:colOff>
      <xdr:row>24</xdr:row>
      <xdr:rowOff>66675</xdr:rowOff>
    </xdr:to>
    <xdr:sp macro="[0]!modRegionSelect.RegionClick">
      <xdr:nvSpPr>
        <xdr:cNvPr id="96" name="ShapeReg_72"/>
        <xdr:cNvSpPr>
          <a:spLocks/>
        </xdr:cNvSpPr>
      </xdr:nvSpPr>
      <xdr:spPr>
        <a:xfrm>
          <a:off x="3124200" y="3152775"/>
          <a:ext cx="809625" cy="523875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114300</xdr:rowOff>
    </xdr:from>
    <xdr:to>
      <xdr:col>6</xdr:col>
      <xdr:colOff>276225</xdr:colOff>
      <xdr:row>26</xdr:row>
      <xdr:rowOff>133350</xdr:rowOff>
    </xdr:to>
    <xdr:sp macro="[0]!modRegionSelect.RegionClick">
      <xdr:nvSpPr>
        <xdr:cNvPr id="97" name="ShapeReg_23"/>
        <xdr:cNvSpPr>
          <a:spLocks/>
        </xdr:cNvSpPr>
      </xdr:nvSpPr>
      <xdr:spPr>
        <a:xfrm>
          <a:off x="3638550" y="3581400"/>
          <a:ext cx="295275" cy="447675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57175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114300</xdr:rowOff>
    </xdr:from>
    <xdr:to>
      <xdr:col>2</xdr:col>
      <xdr:colOff>485775</xdr:colOff>
      <xdr:row>27</xdr:row>
      <xdr:rowOff>38100</xdr:rowOff>
    </xdr:to>
    <xdr:sp macro="[0]!modRegionSelect.RegionClick">
      <xdr:nvSpPr>
        <xdr:cNvPr id="100" name="ShapeReg_11"/>
        <xdr:cNvSpPr>
          <a:spLocks/>
        </xdr:cNvSpPr>
      </xdr:nvSpPr>
      <xdr:spPr>
        <a:xfrm>
          <a:off x="1619250" y="4010025"/>
          <a:ext cx="85725" cy="66675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114300</xdr:rowOff>
    </xdr:from>
    <xdr:to>
      <xdr:col>9</xdr:col>
      <xdr:colOff>514350</xdr:colOff>
      <xdr:row>27</xdr:row>
      <xdr:rowOff>114300</xdr:rowOff>
    </xdr:to>
    <xdr:sp macro="[0]!modRegionSelect.RegionClick">
      <xdr:nvSpPr>
        <xdr:cNvPr id="103" name="ShapeReg_15"/>
        <xdr:cNvSpPr>
          <a:spLocks/>
        </xdr:cNvSpPr>
      </xdr:nvSpPr>
      <xdr:spPr>
        <a:xfrm>
          <a:off x="5229225" y="3152775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114300</xdr:rowOff>
    </xdr:from>
    <xdr:to>
      <xdr:col>9</xdr:col>
      <xdr:colOff>152400</xdr:colOff>
      <xdr:row>27</xdr:row>
      <xdr:rowOff>104775</xdr:rowOff>
    </xdr:to>
    <xdr:sp macro="[0]!modRegionSelect.RegionClick">
      <xdr:nvSpPr>
        <xdr:cNvPr id="105" name="ShapeReg_49"/>
        <xdr:cNvSpPr>
          <a:spLocks/>
        </xdr:cNvSpPr>
      </xdr:nvSpPr>
      <xdr:spPr>
        <a:xfrm>
          <a:off x="4552950" y="3295650"/>
          <a:ext cx="1085850" cy="847725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95250</xdr:rowOff>
    </xdr:to>
    <xdr:sp macro="[0]!mod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28575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8</xdr:col>
      <xdr:colOff>104775</xdr:colOff>
      <xdr:row>5</xdr:row>
      <xdr:rowOff>47625</xdr:rowOff>
    </xdr:to>
    <xdr:pic>
      <xdr:nvPicPr>
        <xdr:cNvPr id="115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5050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781050</xdr:colOff>
      <xdr:row>13</xdr:row>
      <xdr:rowOff>57150</xdr:rowOff>
    </xdr:from>
    <xdr:to>
      <xdr:col>6</xdr:col>
      <xdr:colOff>695325</xdr:colOff>
      <xdr:row>13</xdr:row>
      <xdr:rowOff>371475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057525"/>
          <a:ext cx="7829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542925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371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RegionSelect">
    <pageSetUpPr fitToPage="1"/>
  </sheetPr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05" customWidth="1"/>
  </cols>
  <sheetData>
    <row r="2" ht="12.75">
      <c r="F2" s="106">
        <v>39</v>
      </c>
    </row>
    <row r="3" spans="4:9" ht="16.5" customHeight="1" thickBot="1">
      <c r="D3" s="337" t="s">
        <v>117</v>
      </c>
      <c r="E3" s="337"/>
      <c r="F3" s="334" t="s">
        <v>243</v>
      </c>
      <c r="G3" s="335"/>
      <c r="H3" s="335"/>
      <c r="I3" s="336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8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EHSH_tehsheet">
    <tabColor indexed="47"/>
  </sheetPr>
  <dimension ref="A1:CR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4.421875" style="37" bestFit="1" customWidth="1"/>
    <col min="2" max="2" width="5.421875" style="36" bestFit="1" customWidth="1"/>
    <col min="3" max="3" width="11.140625" style="36" customWidth="1"/>
    <col min="4" max="4" width="7.140625" style="36" customWidth="1"/>
    <col min="5" max="5" width="8.8515625" style="36" customWidth="1"/>
    <col min="6" max="6" width="13.28125" style="36" bestFit="1" customWidth="1"/>
    <col min="7" max="7" width="7.28125" style="36" customWidth="1"/>
    <col min="8" max="8" width="32.57421875" style="45" bestFit="1" customWidth="1"/>
    <col min="9" max="9" width="30.7109375" style="36" bestFit="1" customWidth="1"/>
    <col min="10" max="10" width="43.8515625" style="36" customWidth="1"/>
    <col min="11" max="11" width="12.421875" style="36" bestFit="1" customWidth="1"/>
    <col min="12" max="12" width="12.421875" style="112" bestFit="1" customWidth="1"/>
    <col min="13" max="13" width="12.421875" style="36" bestFit="1" customWidth="1"/>
    <col min="14" max="14" width="11.00390625" style="36" bestFit="1" customWidth="1"/>
    <col min="15" max="15" width="9.140625" style="36" customWidth="1"/>
    <col min="16" max="17" width="18.00390625" style="36" bestFit="1" customWidth="1"/>
    <col min="18" max="18" width="9.140625" style="36" customWidth="1"/>
    <col min="19" max="19" width="31.421875" style="36" bestFit="1" customWidth="1"/>
    <col min="20" max="20" width="12.421875" style="36" bestFit="1" customWidth="1"/>
    <col min="21" max="23" width="12.421875" style="36" customWidth="1"/>
    <col min="24" max="24" width="14.8515625" style="36" bestFit="1" customWidth="1"/>
    <col min="25" max="25" width="14.7109375" style="36" bestFit="1" customWidth="1"/>
    <col min="26" max="26" width="9.140625" style="36" customWidth="1"/>
    <col min="27" max="28" width="18.00390625" style="36" bestFit="1" customWidth="1"/>
    <col min="29" max="16384" width="9.140625" style="36" customWidth="1"/>
  </cols>
  <sheetData>
    <row r="1" spans="1:96" s="270" customFormat="1" ht="45">
      <c r="A1" s="269" t="s">
        <v>200</v>
      </c>
      <c r="B1" s="269" t="s">
        <v>198</v>
      </c>
      <c r="C1" s="113" t="s">
        <v>129</v>
      </c>
      <c r="D1" s="113" t="s">
        <v>149</v>
      </c>
      <c r="E1" s="113" t="s">
        <v>147</v>
      </c>
      <c r="F1" s="113" t="s">
        <v>475</v>
      </c>
      <c r="G1" s="113" t="s">
        <v>148</v>
      </c>
      <c r="H1" s="113" t="s">
        <v>288</v>
      </c>
      <c r="I1" s="113" t="s">
        <v>342</v>
      </c>
      <c r="J1" s="273" t="s">
        <v>359</v>
      </c>
      <c r="K1" s="388" t="s">
        <v>495</v>
      </c>
      <c r="L1" s="389"/>
      <c r="M1" s="389"/>
      <c r="N1" s="389"/>
      <c r="O1" s="36"/>
      <c r="P1" s="388" t="s">
        <v>496</v>
      </c>
      <c r="Q1" s="388"/>
      <c r="S1" s="273" t="s">
        <v>497</v>
      </c>
      <c r="T1" s="275"/>
      <c r="U1" s="275"/>
      <c r="V1" s="275"/>
      <c r="W1" s="275"/>
      <c r="X1" s="275"/>
      <c r="Y1" s="275"/>
      <c r="AA1" s="388" t="s">
        <v>496</v>
      </c>
      <c r="AB1" s="388"/>
      <c r="CR1" s="271" t="s">
        <v>122</v>
      </c>
    </row>
    <row r="2" spans="1:28" ht="22.5">
      <c r="A2" s="37" t="s">
        <v>123</v>
      </c>
      <c r="B2" s="38">
        <v>2006</v>
      </c>
      <c r="C2" s="64" t="s">
        <v>127</v>
      </c>
      <c r="D2" s="48" t="s">
        <v>131</v>
      </c>
      <c r="E2" s="48" t="s">
        <v>130</v>
      </c>
      <c r="F2" s="246" t="s">
        <v>476</v>
      </c>
      <c r="G2" s="48" t="s">
        <v>131</v>
      </c>
      <c r="H2" s="59" t="s">
        <v>152</v>
      </c>
      <c r="I2" s="118" t="s">
        <v>343</v>
      </c>
      <c r="J2" s="276"/>
      <c r="K2" s="274" t="s">
        <v>462</v>
      </c>
      <c r="L2" s="274" t="s">
        <v>463</v>
      </c>
      <c r="M2" s="274" t="s">
        <v>464</v>
      </c>
      <c r="N2" s="277" t="s">
        <v>492</v>
      </c>
      <c r="P2" s="277" t="s">
        <v>500</v>
      </c>
      <c r="Q2" s="277" t="s">
        <v>501</v>
      </c>
      <c r="R2" s="272"/>
      <c r="S2" s="277"/>
      <c r="T2" s="274" t="s">
        <v>462</v>
      </c>
      <c r="U2" s="274" t="s">
        <v>463</v>
      </c>
      <c r="V2" s="274" t="s">
        <v>464</v>
      </c>
      <c r="W2" s="277" t="s">
        <v>492</v>
      </c>
      <c r="X2" s="277" t="s">
        <v>493</v>
      </c>
      <c r="Y2" s="277" t="s">
        <v>494</v>
      </c>
      <c r="Z2" s="272"/>
      <c r="AA2" s="277" t="s">
        <v>516</v>
      </c>
      <c r="AB2" s="277" t="s">
        <v>517</v>
      </c>
    </row>
    <row r="3" spans="1:28" ht="28.5">
      <c r="A3" s="37" t="s">
        <v>124</v>
      </c>
      <c r="B3" s="36">
        <v>2007</v>
      </c>
      <c r="C3" s="64" t="s">
        <v>128</v>
      </c>
      <c r="D3" s="48" t="s">
        <v>133</v>
      </c>
      <c r="E3" s="48" t="s">
        <v>132</v>
      </c>
      <c r="F3" s="246" t="s">
        <v>477</v>
      </c>
      <c r="G3" s="48" t="s">
        <v>133</v>
      </c>
      <c r="H3" s="59" t="s">
        <v>205</v>
      </c>
      <c r="I3" s="118" t="s">
        <v>344</v>
      </c>
      <c r="J3" s="278" t="s">
        <v>360</v>
      </c>
      <c r="K3" s="277">
        <v>-1</v>
      </c>
      <c r="L3" s="279">
        <v>2</v>
      </c>
      <c r="M3" s="279">
        <v>2</v>
      </c>
      <c r="N3" s="279">
        <v>2</v>
      </c>
      <c r="P3" s="277" t="s">
        <v>512</v>
      </c>
      <c r="Q3" s="277" t="s">
        <v>512</v>
      </c>
      <c r="S3" s="280" t="s">
        <v>498</v>
      </c>
      <c r="T3" s="279">
        <v>2</v>
      </c>
      <c r="U3" s="279">
        <v>2</v>
      </c>
      <c r="V3" s="279">
        <v>2</v>
      </c>
      <c r="W3" s="279">
        <v>2</v>
      </c>
      <c r="X3" s="277">
        <v>-1</v>
      </c>
      <c r="Y3" s="277">
        <v>-1</v>
      </c>
      <c r="AA3" s="277">
        <v>34</v>
      </c>
      <c r="AB3" s="277">
        <v>34</v>
      </c>
    </row>
    <row r="4" spans="2:28" ht="28.5">
      <c r="B4" s="38">
        <v>2008</v>
      </c>
      <c r="D4" s="48" t="s">
        <v>134</v>
      </c>
      <c r="E4" s="48" t="s">
        <v>100</v>
      </c>
      <c r="F4" s="246" t="s">
        <v>478</v>
      </c>
      <c r="G4" s="48" t="s">
        <v>134</v>
      </c>
      <c r="H4" s="59" t="s">
        <v>206</v>
      </c>
      <c r="I4" s="118" t="s">
        <v>345</v>
      </c>
      <c r="J4" s="278" t="s">
        <v>361</v>
      </c>
      <c r="K4" s="279">
        <v>2</v>
      </c>
      <c r="L4" s="277">
        <v>-1</v>
      </c>
      <c r="M4" s="279">
        <v>2</v>
      </c>
      <c r="N4" s="279">
        <v>2</v>
      </c>
      <c r="P4" s="277" t="s">
        <v>512</v>
      </c>
      <c r="Q4" s="277" t="s">
        <v>512</v>
      </c>
      <c r="S4" s="280" t="s">
        <v>499</v>
      </c>
      <c r="T4" s="277">
        <v>-1</v>
      </c>
      <c r="U4" s="277">
        <v>-1</v>
      </c>
      <c r="V4" s="277">
        <v>-1</v>
      </c>
      <c r="W4" s="277">
        <v>-1</v>
      </c>
      <c r="X4" s="277">
        <v>-1</v>
      </c>
      <c r="Y4" s="277">
        <v>-1</v>
      </c>
      <c r="AA4" s="277">
        <v>36</v>
      </c>
      <c r="AB4" s="277">
        <v>36</v>
      </c>
    </row>
    <row r="5" spans="2:28" ht="28.5">
      <c r="B5" s="36">
        <v>2009</v>
      </c>
      <c r="D5" s="48" t="s">
        <v>136</v>
      </c>
      <c r="E5" s="48" t="s">
        <v>135</v>
      </c>
      <c r="F5" s="246" t="s">
        <v>479</v>
      </c>
      <c r="G5" s="48" t="s">
        <v>136</v>
      </c>
      <c r="H5" s="59" t="s">
        <v>207</v>
      </c>
      <c r="I5" s="118"/>
      <c r="J5" s="281" t="s">
        <v>362</v>
      </c>
      <c r="K5" s="279">
        <v>2</v>
      </c>
      <c r="L5" s="277">
        <v>2</v>
      </c>
      <c r="M5" s="279">
        <v>-1</v>
      </c>
      <c r="N5" s="279">
        <v>-1</v>
      </c>
      <c r="P5" s="277" t="s">
        <v>513</v>
      </c>
      <c r="Q5" s="277" t="s">
        <v>513</v>
      </c>
      <c r="S5" s="282" t="s">
        <v>511</v>
      </c>
      <c r="T5" s="279">
        <v>2</v>
      </c>
      <c r="U5" s="279">
        <v>2</v>
      </c>
      <c r="V5" s="279">
        <v>2</v>
      </c>
      <c r="W5" s="277">
        <v>2</v>
      </c>
      <c r="X5" s="279">
        <v>2</v>
      </c>
      <c r="Y5" s="279">
        <v>2</v>
      </c>
      <c r="AA5" s="277">
        <v>36</v>
      </c>
      <c r="AB5" s="277">
        <v>36</v>
      </c>
    </row>
    <row r="6" spans="2:17" ht="14.25">
      <c r="B6" s="38">
        <v>2010</v>
      </c>
      <c r="D6" s="48" t="s">
        <v>137</v>
      </c>
      <c r="E6" s="48" t="s">
        <v>101</v>
      </c>
      <c r="F6" s="246" t="s">
        <v>480</v>
      </c>
      <c r="G6" s="48" t="s">
        <v>137</v>
      </c>
      <c r="H6" s="59" t="s">
        <v>208</v>
      </c>
      <c r="I6" s="118"/>
      <c r="J6" s="282" t="s">
        <v>511</v>
      </c>
      <c r="K6" s="279">
        <v>2</v>
      </c>
      <c r="L6" s="277">
        <v>2</v>
      </c>
      <c r="M6" s="279">
        <v>2</v>
      </c>
      <c r="N6" s="279">
        <v>2</v>
      </c>
      <c r="P6" s="277" t="s">
        <v>512</v>
      </c>
      <c r="Q6" s="277" t="s">
        <v>512</v>
      </c>
    </row>
    <row r="7" spans="2:8" ht="11.25">
      <c r="B7" s="38">
        <v>2011</v>
      </c>
      <c r="D7" s="48" t="s">
        <v>138</v>
      </c>
      <c r="E7" s="48" t="s">
        <v>102</v>
      </c>
      <c r="F7" s="246" t="s">
        <v>481</v>
      </c>
      <c r="G7" s="48" t="s">
        <v>138</v>
      </c>
      <c r="H7" s="59" t="s">
        <v>209</v>
      </c>
    </row>
    <row r="8" spans="2:8" ht="11.25">
      <c r="B8" s="38">
        <v>2012</v>
      </c>
      <c r="D8" s="48" t="s">
        <v>139</v>
      </c>
      <c r="E8" s="48" t="s">
        <v>103</v>
      </c>
      <c r="F8" s="246" t="s">
        <v>482</v>
      </c>
      <c r="G8" s="48" t="s">
        <v>139</v>
      </c>
      <c r="H8" s="59" t="s">
        <v>210</v>
      </c>
    </row>
    <row r="9" spans="2:8" ht="11.25">
      <c r="B9" s="38">
        <v>2013</v>
      </c>
      <c r="D9" s="48" t="s">
        <v>141</v>
      </c>
      <c r="E9" s="48" t="s">
        <v>140</v>
      </c>
      <c r="F9" s="246" t="s">
        <v>483</v>
      </c>
      <c r="G9" s="48" t="s">
        <v>141</v>
      </c>
      <c r="H9" s="59" t="s">
        <v>211</v>
      </c>
    </row>
    <row r="10" spans="2:8" ht="11.25">
      <c r="B10" s="38">
        <v>2014</v>
      </c>
      <c r="D10" s="48" t="s">
        <v>143</v>
      </c>
      <c r="E10" s="48" t="s">
        <v>142</v>
      </c>
      <c r="F10" s="246" t="s">
        <v>484</v>
      </c>
      <c r="G10" s="48" t="s">
        <v>143</v>
      </c>
      <c r="H10" s="59" t="s">
        <v>212</v>
      </c>
    </row>
    <row r="11" spans="2:8" ht="11.25">
      <c r="B11" s="38">
        <v>2015</v>
      </c>
      <c r="D11" s="48">
        <v>10</v>
      </c>
      <c r="E11" s="48" t="s">
        <v>144</v>
      </c>
      <c r="F11" s="246" t="s">
        <v>485</v>
      </c>
      <c r="G11" s="48">
        <v>10</v>
      </c>
      <c r="H11" s="59" t="s">
        <v>213</v>
      </c>
    </row>
    <row r="12" spans="2:8" ht="11.25">
      <c r="B12" s="38"/>
      <c r="D12" s="48">
        <v>11</v>
      </c>
      <c r="E12" s="48" t="s">
        <v>145</v>
      </c>
      <c r="F12" s="246" t="s">
        <v>486</v>
      </c>
      <c r="G12" s="48">
        <v>11</v>
      </c>
      <c r="H12" s="59" t="s">
        <v>215</v>
      </c>
    </row>
    <row r="13" spans="2:8" ht="11.25">
      <c r="B13" s="38"/>
      <c r="D13" s="48">
        <v>12</v>
      </c>
      <c r="E13" s="48" t="s">
        <v>146</v>
      </c>
      <c r="F13" s="246" t="s">
        <v>487</v>
      </c>
      <c r="G13" s="48">
        <v>12</v>
      </c>
      <c r="H13" s="59" t="s">
        <v>214</v>
      </c>
    </row>
    <row r="14" spans="2:8" ht="11.25">
      <c r="B14" s="38"/>
      <c r="D14" s="48"/>
      <c r="E14" s="48"/>
      <c r="F14" s="48"/>
      <c r="G14" s="48">
        <v>13</v>
      </c>
      <c r="H14" s="289" t="s">
        <v>216</v>
      </c>
    </row>
    <row r="15" spans="2:8" ht="11.25">
      <c r="B15" s="38"/>
      <c r="D15" s="48"/>
      <c r="E15" s="48"/>
      <c r="F15" s="48"/>
      <c r="G15" s="48">
        <v>14</v>
      </c>
      <c r="H15" s="59" t="s">
        <v>217</v>
      </c>
    </row>
    <row r="16" spans="2:8" ht="11.25">
      <c r="B16" s="38"/>
      <c r="D16" s="48"/>
      <c r="E16" s="48"/>
      <c r="F16" s="48"/>
      <c r="G16" s="48">
        <v>15</v>
      </c>
      <c r="H16" s="59" t="s">
        <v>218</v>
      </c>
    </row>
    <row r="17" spans="1:8" ht="11.25">
      <c r="A17" s="114" t="s">
        <v>7</v>
      </c>
      <c r="D17" s="48"/>
      <c r="E17" s="48"/>
      <c r="F17" s="48"/>
      <c r="G17" s="48">
        <v>16</v>
      </c>
      <c r="H17" s="59" t="s">
        <v>219</v>
      </c>
    </row>
    <row r="18" spans="1:8" ht="11.25">
      <c r="A18" s="115" t="s">
        <v>8</v>
      </c>
      <c r="D18" s="48"/>
      <c r="E18" s="48"/>
      <c r="F18" s="48"/>
      <c r="G18" s="48">
        <v>17</v>
      </c>
      <c r="H18" s="59" t="s">
        <v>220</v>
      </c>
    </row>
    <row r="19" spans="1:8" ht="11.25">
      <c r="A19" s="115" t="s">
        <v>9</v>
      </c>
      <c r="D19" s="48"/>
      <c r="E19" s="48"/>
      <c r="F19" s="48"/>
      <c r="G19" s="48">
        <v>18</v>
      </c>
      <c r="H19" s="59" t="s">
        <v>221</v>
      </c>
    </row>
    <row r="20" spans="1:8" ht="11.25">
      <c r="A20" s="115" t="s">
        <v>10</v>
      </c>
      <c r="D20" s="48"/>
      <c r="E20" s="48"/>
      <c r="F20" s="48"/>
      <c r="G20" s="48">
        <v>19</v>
      </c>
      <c r="H20" s="59" t="s">
        <v>222</v>
      </c>
    </row>
    <row r="21" spans="1:8" ht="11.25">
      <c r="A21" s="115" t="s">
        <v>11</v>
      </c>
      <c r="D21" s="48"/>
      <c r="E21" s="48"/>
      <c r="F21" s="48"/>
      <c r="G21" s="48">
        <v>20</v>
      </c>
      <c r="H21" s="59" t="s">
        <v>223</v>
      </c>
    </row>
    <row r="22" spans="1:8" ht="11.25">
      <c r="A22" s="115" t="s">
        <v>12</v>
      </c>
      <c r="D22" s="48"/>
      <c r="E22" s="48"/>
      <c r="F22" s="48"/>
      <c r="G22" s="48">
        <v>21</v>
      </c>
      <c r="H22" s="59" t="s">
        <v>224</v>
      </c>
    </row>
    <row r="23" spans="1:8" ht="11.25">
      <c r="A23" s="115" t="s">
        <v>13</v>
      </c>
      <c r="D23" s="48"/>
      <c r="E23" s="48"/>
      <c r="F23" s="48"/>
      <c r="G23" s="48">
        <v>22</v>
      </c>
      <c r="H23" s="59" t="s">
        <v>225</v>
      </c>
    </row>
    <row r="24" spans="1:8" ht="11.25">
      <c r="A24" s="115" t="s">
        <v>14</v>
      </c>
      <c r="D24" s="48"/>
      <c r="E24" s="48"/>
      <c r="F24" s="48"/>
      <c r="G24" s="48">
        <v>23</v>
      </c>
      <c r="H24" s="59" t="s">
        <v>226</v>
      </c>
    </row>
    <row r="25" spans="1:8" ht="11.25">
      <c r="A25" s="115" t="s">
        <v>15</v>
      </c>
      <c r="D25" s="48"/>
      <c r="E25" s="48"/>
      <c r="F25" s="48"/>
      <c r="G25" s="48">
        <v>24</v>
      </c>
      <c r="H25" s="59" t="s">
        <v>228</v>
      </c>
    </row>
    <row r="26" spans="1:8" ht="11.25">
      <c r="A26" s="115" t="s">
        <v>16</v>
      </c>
      <c r="D26" s="48"/>
      <c r="E26" s="48"/>
      <c r="F26" s="48"/>
      <c r="G26" s="48">
        <v>25</v>
      </c>
      <c r="H26" s="59" t="s">
        <v>229</v>
      </c>
    </row>
    <row r="27" spans="1:8" ht="11.25">
      <c r="A27" s="112"/>
      <c r="D27" s="48"/>
      <c r="E27" s="48"/>
      <c r="F27" s="48"/>
      <c r="G27" s="48">
        <v>26</v>
      </c>
      <c r="H27" s="59" t="s">
        <v>230</v>
      </c>
    </row>
    <row r="28" spans="1:8" ht="11.25">
      <c r="A28" s="116" t="s">
        <v>17</v>
      </c>
      <c r="D28" s="48"/>
      <c r="E28" s="48"/>
      <c r="F28" s="48"/>
      <c r="G28" s="48">
        <v>27</v>
      </c>
      <c r="H28" s="59" t="s">
        <v>231</v>
      </c>
    </row>
    <row r="29" spans="1:8" ht="11.25">
      <c r="A29" s="115" t="s">
        <v>8</v>
      </c>
      <c r="D29" s="48"/>
      <c r="E29" s="48"/>
      <c r="F29" s="48"/>
      <c r="G29" s="48">
        <v>28</v>
      </c>
      <c r="H29" s="59" t="s">
        <v>232</v>
      </c>
    </row>
    <row r="30" spans="1:8" ht="11.25">
      <c r="A30" s="115" t="s">
        <v>9</v>
      </c>
      <c r="D30" s="48"/>
      <c r="E30" s="48"/>
      <c r="F30" s="48"/>
      <c r="G30" s="48">
        <v>29</v>
      </c>
      <c r="H30" s="59" t="s">
        <v>233</v>
      </c>
    </row>
    <row r="31" spans="1:8" ht="11.25">
      <c r="A31" s="115" t="s">
        <v>10</v>
      </c>
      <c r="D31" s="48"/>
      <c r="E31" s="48"/>
      <c r="F31" s="48"/>
      <c r="G31" s="48">
        <v>30</v>
      </c>
      <c r="H31" s="59" t="s">
        <v>234</v>
      </c>
    </row>
    <row r="32" spans="1:8" ht="11.25">
      <c r="A32" s="115" t="s">
        <v>11</v>
      </c>
      <c r="D32" s="48"/>
      <c r="E32" s="48"/>
      <c r="F32" s="48"/>
      <c r="G32" s="48">
        <v>31</v>
      </c>
      <c r="H32" s="59" t="s">
        <v>235</v>
      </c>
    </row>
    <row r="33" spans="1:8" ht="11.25">
      <c r="A33" s="115" t="s">
        <v>12</v>
      </c>
      <c r="H33" s="59" t="s">
        <v>236</v>
      </c>
    </row>
    <row r="34" ht="11.25">
      <c r="H34" s="59" t="s">
        <v>237</v>
      </c>
    </row>
    <row r="35" ht="11.25">
      <c r="H35" s="59" t="s">
        <v>238</v>
      </c>
    </row>
    <row r="36" ht="11.25">
      <c r="H36" s="59" t="s">
        <v>239</v>
      </c>
    </row>
    <row r="37" ht="11.25">
      <c r="H37" s="59" t="s">
        <v>240</v>
      </c>
    </row>
    <row r="38" ht="11.25">
      <c r="H38" s="59" t="s">
        <v>241</v>
      </c>
    </row>
    <row r="39" ht="11.25">
      <c r="H39" s="59" t="s">
        <v>242</v>
      </c>
    </row>
    <row r="40" ht="11.25">
      <c r="H40" s="59" t="s">
        <v>243</v>
      </c>
    </row>
    <row r="41" ht="11.25">
      <c r="H41" s="59" t="s">
        <v>244</v>
      </c>
    </row>
    <row r="42" ht="11.25">
      <c r="H42" s="59" t="s">
        <v>245</v>
      </c>
    </row>
    <row r="43" ht="11.25">
      <c r="H43" s="59" t="s">
        <v>246</v>
      </c>
    </row>
    <row r="44" ht="11.25">
      <c r="H44" s="59" t="s">
        <v>247</v>
      </c>
    </row>
    <row r="45" ht="11.25">
      <c r="H45" s="59" t="s">
        <v>248</v>
      </c>
    </row>
    <row r="46" ht="11.25">
      <c r="H46" s="59" t="s">
        <v>249</v>
      </c>
    </row>
    <row r="47" ht="11.25">
      <c r="H47" s="59" t="s">
        <v>250</v>
      </c>
    </row>
    <row r="48" ht="11.25">
      <c r="H48" s="59" t="s">
        <v>251</v>
      </c>
    </row>
    <row r="49" ht="11.25">
      <c r="H49" s="59" t="s">
        <v>252</v>
      </c>
    </row>
    <row r="50" ht="11.25">
      <c r="H50" s="59" t="s">
        <v>253</v>
      </c>
    </row>
    <row r="51" ht="11.25">
      <c r="H51" s="59" t="s">
        <v>254</v>
      </c>
    </row>
    <row r="52" ht="11.25">
      <c r="H52" s="59" t="s">
        <v>255</v>
      </c>
    </row>
    <row r="53" ht="11.25">
      <c r="H53" s="59" t="s">
        <v>256</v>
      </c>
    </row>
    <row r="54" ht="11.25">
      <c r="H54" s="59" t="s">
        <v>257</v>
      </c>
    </row>
    <row r="55" ht="11.25">
      <c r="H55" s="59" t="s">
        <v>258</v>
      </c>
    </row>
    <row r="56" ht="11.25">
      <c r="H56" s="59" t="s">
        <v>259</v>
      </c>
    </row>
    <row r="57" ht="11.25">
      <c r="H57" s="59" t="s">
        <v>260</v>
      </c>
    </row>
    <row r="58" ht="11.25">
      <c r="H58" s="59" t="s">
        <v>261</v>
      </c>
    </row>
    <row r="59" ht="22.5">
      <c r="H59" s="59" t="s">
        <v>262</v>
      </c>
    </row>
    <row r="60" ht="11.25">
      <c r="H60" s="59" t="s">
        <v>263</v>
      </c>
    </row>
    <row r="61" ht="11.25">
      <c r="H61" s="59" t="s">
        <v>264</v>
      </c>
    </row>
    <row r="62" ht="11.25">
      <c r="H62" s="59" t="s">
        <v>265</v>
      </c>
    </row>
    <row r="63" ht="11.25">
      <c r="H63" s="59" t="s">
        <v>266</v>
      </c>
    </row>
    <row r="64" ht="11.25">
      <c r="H64" s="59" t="s">
        <v>267</v>
      </c>
    </row>
    <row r="65" ht="11.25">
      <c r="H65" s="59" t="s">
        <v>268</v>
      </c>
    </row>
    <row r="66" ht="11.25">
      <c r="H66" s="59" t="s">
        <v>269</v>
      </c>
    </row>
    <row r="67" ht="11.25">
      <c r="H67" s="59" t="s">
        <v>270</v>
      </c>
    </row>
    <row r="68" ht="11.25">
      <c r="H68" s="59" t="s">
        <v>271</v>
      </c>
    </row>
    <row r="69" ht="11.25">
      <c r="H69" s="59" t="s">
        <v>272</v>
      </c>
    </row>
    <row r="70" ht="11.25">
      <c r="H70" s="59" t="s">
        <v>273</v>
      </c>
    </row>
    <row r="71" ht="11.25">
      <c r="H71" s="59" t="s">
        <v>274</v>
      </c>
    </row>
    <row r="72" ht="11.25">
      <c r="H72" s="59" t="s">
        <v>275</v>
      </c>
    </row>
    <row r="73" ht="11.25">
      <c r="H73" s="59" t="s">
        <v>276</v>
      </c>
    </row>
    <row r="74" ht="11.25">
      <c r="H74" s="59" t="s">
        <v>277</v>
      </c>
    </row>
    <row r="75" ht="11.25">
      <c r="H75" s="59" t="s">
        <v>278</v>
      </c>
    </row>
    <row r="76" ht="11.25">
      <c r="H76" s="59" t="s">
        <v>279</v>
      </c>
    </row>
    <row r="77" ht="11.25">
      <c r="H77" s="59" t="s">
        <v>280</v>
      </c>
    </row>
    <row r="78" ht="11.25">
      <c r="H78" s="59" t="s">
        <v>281</v>
      </c>
    </row>
    <row r="79" ht="22.5">
      <c r="H79" s="59" t="s">
        <v>121</v>
      </c>
    </row>
    <row r="80" ht="11.25">
      <c r="H80" s="59" t="s">
        <v>282</v>
      </c>
    </row>
    <row r="81" ht="11.25">
      <c r="H81" s="59" t="s">
        <v>283</v>
      </c>
    </row>
    <row r="82" ht="11.25">
      <c r="H82" s="59" t="s">
        <v>284</v>
      </c>
    </row>
    <row r="83" ht="11.25">
      <c r="H83" s="59" t="s">
        <v>285</v>
      </c>
    </row>
    <row r="84" ht="11.25">
      <c r="H84" s="59" t="s">
        <v>286</v>
      </c>
    </row>
    <row r="85" ht="11.25">
      <c r="H85" s="59" t="s">
        <v>287</v>
      </c>
    </row>
  </sheetData>
  <sheetProtection/>
  <mergeCells count="3">
    <mergeCell ref="K1:N1"/>
    <mergeCell ref="P1:Q1"/>
    <mergeCell ref="AA1:A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EHSH_reestr_org">
    <tabColor indexed="47"/>
  </sheetPr>
  <dimension ref="A1:H5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9" customWidth="1"/>
  </cols>
  <sheetData>
    <row r="1" spans="1:8" ht="11.25">
      <c r="A1" s="119" t="s">
        <v>363</v>
      </c>
      <c r="B1" s="119" t="s">
        <v>189</v>
      </c>
      <c r="C1" s="119" t="s">
        <v>190</v>
      </c>
      <c r="D1" s="119" t="s">
        <v>303</v>
      </c>
      <c r="E1" s="119" t="s">
        <v>191</v>
      </c>
      <c r="F1" s="119" t="s">
        <v>192</v>
      </c>
      <c r="G1" s="119" t="s">
        <v>193</v>
      </c>
      <c r="H1" s="119" t="s">
        <v>304</v>
      </c>
    </row>
    <row r="2" spans="1:8" ht="11.25">
      <c r="A2" s="119">
        <v>1</v>
      </c>
      <c r="B2" s="119" t="s">
        <v>523</v>
      </c>
      <c r="C2" s="119" t="s">
        <v>523</v>
      </c>
      <c r="D2" s="119" t="s">
        <v>524</v>
      </c>
      <c r="E2" s="119" t="s">
        <v>525</v>
      </c>
      <c r="F2" s="119" t="s">
        <v>526</v>
      </c>
      <c r="G2" s="119" t="s">
        <v>527</v>
      </c>
      <c r="H2" s="119" t="s">
        <v>528</v>
      </c>
    </row>
    <row r="3" spans="1:8" ht="11.25">
      <c r="A3" s="119">
        <v>2</v>
      </c>
      <c r="B3" s="119" t="s">
        <v>523</v>
      </c>
      <c r="C3" s="119" t="s">
        <v>523</v>
      </c>
      <c r="D3" s="119" t="s">
        <v>524</v>
      </c>
      <c r="E3" s="119" t="s">
        <v>529</v>
      </c>
      <c r="F3" s="119" t="s">
        <v>530</v>
      </c>
      <c r="G3" s="119" t="s">
        <v>531</v>
      </c>
      <c r="H3" s="119" t="s">
        <v>528</v>
      </c>
    </row>
    <row r="4" spans="1:8" ht="11.25">
      <c r="A4" s="119">
        <v>3</v>
      </c>
      <c r="B4" s="119" t="s">
        <v>523</v>
      </c>
      <c r="C4" s="119" t="s">
        <v>523</v>
      </c>
      <c r="D4" s="119" t="s">
        <v>524</v>
      </c>
      <c r="E4" s="119" t="s">
        <v>532</v>
      </c>
      <c r="F4" s="119" t="s">
        <v>533</v>
      </c>
      <c r="G4" s="119" t="s">
        <v>527</v>
      </c>
      <c r="H4" s="119" t="s">
        <v>528</v>
      </c>
    </row>
    <row r="5" spans="1:8" ht="11.25">
      <c r="A5" s="119">
        <v>4</v>
      </c>
      <c r="B5" s="119" t="s">
        <v>523</v>
      </c>
      <c r="C5" s="119" t="s">
        <v>523</v>
      </c>
      <c r="D5" s="119" t="s">
        <v>524</v>
      </c>
      <c r="E5" s="119" t="s">
        <v>534</v>
      </c>
      <c r="F5" s="119" t="s">
        <v>535</v>
      </c>
      <c r="G5" s="119" t="s">
        <v>536</v>
      </c>
      <c r="H5" s="119" t="s">
        <v>528</v>
      </c>
    </row>
    <row r="6" spans="1:8" ht="11.25">
      <c r="A6" s="119">
        <v>5</v>
      </c>
      <c r="B6" s="119" t="s">
        <v>523</v>
      </c>
      <c r="C6" s="119" t="s">
        <v>523</v>
      </c>
      <c r="D6" s="119" t="s">
        <v>524</v>
      </c>
      <c r="E6" s="119" t="s">
        <v>537</v>
      </c>
      <c r="F6" s="119" t="s">
        <v>538</v>
      </c>
      <c r="G6" s="119" t="s">
        <v>539</v>
      </c>
      <c r="H6" s="119" t="s">
        <v>528</v>
      </c>
    </row>
    <row r="7" spans="1:8" ht="11.25">
      <c r="A7" s="119">
        <v>6</v>
      </c>
      <c r="B7" s="119" t="s">
        <v>523</v>
      </c>
      <c r="C7" s="119" t="s">
        <v>523</v>
      </c>
      <c r="D7" s="119" t="s">
        <v>524</v>
      </c>
      <c r="E7" s="119" t="s">
        <v>540</v>
      </c>
      <c r="F7" s="119" t="s">
        <v>541</v>
      </c>
      <c r="G7" s="119" t="s">
        <v>542</v>
      </c>
      <c r="H7" s="119" t="s">
        <v>528</v>
      </c>
    </row>
    <row r="8" spans="1:8" ht="11.25">
      <c r="A8" s="119">
        <v>7</v>
      </c>
      <c r="B8" s="119" t="s">
        <v>523</v>
      </c>
      <c r="C8" s="119" t="s">
        <v>523</v>
      </c>
      <c r="D8" s="119" t="s">
        <v>524</v>
      </c>
      <c r="E8" s="119" t="s">
        <v>543</v>
      </c>
      <c r="F8" s="119" t="s">
        <v>544</v>
      </c>
      <c r="G8" s="119" t="s">
        <v>527</v>
      </c>
      <c r="H8" s="119" t="s">
        <v>528</v>
      </c>
    </row>
    <row r="9" spans="1:8" ht="11.25">
      <c r="A9" s="119">
        <v>8</v>
      </c>
      <c r="B9" s="119" t="s">
        <v>523</v>
      </c>
      <c r="C9" s="119" t="s">
        <v>523</v>
      </c>
      <c r="D9" s="119" t="s">
        <v>524</v>
      </c>
      <c r="E9" s="119" t="s">
        <v>545</v>
      </c>
      <c r="F9" s="119" t="s">
        <v>546</v>
      </c>
      <c r="G9" s="119" t="s">
        <v>547</v>
      </c>
      <c r="H9" s="119" t="s">
        <v>528</v>
      </c>
    </row>
    <row r="10" spans="1:8" ht="11.25">
      <c r="A10" s="119">
        <v>9</v>
      </c>
      <c r="B10" s="119" t="s">
        <v>523</v>
      </c>
      <c r="C10" s="119" t="s">
        <v>523</v>
      </c>
      <c r="D10" s="119" t="s">
        <v>524</v>
      </c>
      <c r="E10" s="119" t="s">
        <v>548</v>
      </c>
      <c r="F10" s="119" t="s">
        <v>549</v>
      </c>
      <c r="G10" s="119" t="s">
        <v>550</v>
      </c>
      <c r="H10" s="119" t="s">
        <v>528</v>
      </c>
    </row>
    <row r="11" spans="1:8" ht="11.25">
      <c r="A11" s="119">
        <v>10</v>
      </c>
      <c r="B11" s="119" t="s">
        <v>523</v>
      </c>
      <c r="C11" s="119" t="s">
        <v>523</v>
      </c>
      <c r="D11" s="119" t="s">
        <v>524</v>
      </c>
      <c r="E11" s="119" t="s">
        <v>551</v>
      </c>
      <c r="F11" s="119" t="s">
        <v>552</v>
      </c>
      <c r="G11" s="119" t="s">
        <v>553</v>
      </c>
      <c r="H11" s="119" t="s">
        <v>528</v>
      </c>
    </row>
    <row r="12" spans="1:8" ht="11.25">
      <c r="A12" s="119">
        <v>11</v>
      </c>
      <c r="B12" s="119" t="s">
        <v>523</v>
      </c>
      <c r="C12" s="119" t="s">
        <v>523</v>
      </c>
      <c r="D12" s="119" t="s">
        <v>524</v>
      </c>
      <c r="E12" s="119" t="s">
        <v>554</v>
      </c>
      <c r="F12" s="119" t="s">
        <v>555</v>
      </c>
      <c r="G12" s="119" t="s">
        <v>536</v>
      </c>
      <c r="H12" s="119" t="s">
        <v>528</v>
      </c>
    </row>
    <row r="13" spans="1:8" ht="11.25">
      <c r="A13" s="119">
        <v>12</v>
      </c>
      <c r="B13" s="119" t="s">
        <v>523</v>
      </c>
      <c r="C13" s="119" t="s">
        <v>523</v>
      </c>
      <c r="D13" s="119" t="s">
        <v>524</v>
      </c>
      <c r="E13" s="119" t="s">
        <v>556</v>
      </c>
      <c r="F13" s="119" t="s">
        <v>557</v>
      </c>
      <c r="G13" s="119" t="s">
        <v>550</v>
      </c>
      <c r="H13" s="119" t="s">
        <v>528</v>
      </c>
    </row>
    <row r="14" spans="1:8" ht="11.25">
      <c r="A14" s="119">
        <v>13</v>
      </c>
      <c r="B14" s="119" t="s">
        <v>523</v>
      </c>
      <c r="C14" s="119" t="s">
        <v>523</v>
      </c>
      <c r="D14" s="119" t="s">
        <v>524</v>
      </c>
      <c r="E14" s="119" t="s">
        <v>558</v>
      </c>
      <c r="F14" s="119" t="s">
        <v>559</v>
      </c>
      <c r="G14" s="119" t="s">
        <v>550</v>
      </c>
      <c r="H14" s="119" t="s">
        <v>528</v>
      </c>
    </row>
    <row r="15" spans="1:8" ht="11.25">
      <c r="A15" s="119">
        <v>14</v>
      </c>
      <c r="B15" s="119" t="s">
        <v>523</v>
      </c>
      <c r="C15" s="119" t="s">
        <v>523</v>
      </c>
      <c r="D15" s="119" t="s">
        <v>524</v>
      </c>
      <c r="E15" s="119" t="s">
        <v>560</v>
      </c>
      <c r="F15" s="119" t="s">
        <v>561</v>
      </c>
      <c r="G15" s="119" t="s">
        <v>550</v>
      </c>
      <c r="H15" s="119" t="s">
        <v>528</v>
      </c>
    </row>
    <row r="16" spans="1:8" ht="11.25">
      <c r="A16" s="119">
        <v>15</v>
      </c>
      <c r="B16" s="119" t="s">
        <v>523</v>
      </c>
      <c r="C16" s="119" t="s">
        <v>523</v>
      </c>
      <c r="D16" s="119" t="s">
        <v>524</v>
      </c>
      <c r="E16" s="119" t="s">
        <v>562</v>
      </c>
      <c r="F16" s="119" t="s">
        <v>563</v>
      </c>
      <c r="G16" s="119" t="s">
        <v>527</v>
      </c>
      <c r="H16" s="119" t="s">
        <v>528</v>
      </c>
    </row>
    <row r="17" spans="1:8" ht="11.25">
      <c r="A17" s="119">
        <v>16</v>
      </c>
      <c r="B17" s="119" t="s">
        <v>523</v>
      </c>
      <c r="C17" s="119" t="s">
        <v>523</v>
      </c>
      <c r="D17" s="119" t="s">
        <v>524</v>
      </c>
      <c r="E17" s="119" t="s">
        <v>564</v>
      </c>
      <c r="F17" s="119" t="s">
        <v>565</v>
      </c>
      <c r="G17" s="119" t="s">
        <v>527</v>
      </c>
      <c r="H17" s="119" t="s">
        <v>528</v>
      </c>
    </row>
    <row r="18" spans="1:8" ht="11.25">
      <c r="A18" s="119">
        <v>17</v>
      </c>
      <c r="B18" s="119" t="s">
        <v>523</v>
      </c>
      <c r="C18" s="119" t="s">
        <v>523</v>
      </c>
      <c r="D18" s="119" t="s">
        <v>524</v>
      </c>
      <c r="E18" s="119" t="s">
        <v>566</v>
      </c>
      <c r="F18" s="119" t="s">
        <v>567</v>
      </c>
      <c r="G18" s="119" t="s">
        <v>527</v>
      </c>
      <c r="H18" s="119" t="s">
        <v>528</v>
      </c>
    </row>
    <row r="19" spans="1:8" ht="11.25">
      <c r="A19" s="119">
        <v>18</v>
      </c>
      <c r="B19" s="119" t="s">
        <v>523</v>
      </c>
      <c r="C19" s="119" t="s">
        <v>523</v>
      </c>
      <c r="D19" s="119" t="s">
        <v>524</v>
      </c>
      <c r="E19" s="119" t="s">
        <v>568</v>
      </c>
      <c r="F19" s="119" t="s">
        <v>569</v>
      </c>
      <c r="G19" s="119" t="s">
        <v>542</v>
      </c>
      <c r="H19" s="119" t="s">
        <v>528</v>
      </c>
    </row>
    <row r="20" spans="1:8" ht="11.25">
      <c r="A20" s="119">
        <v>19</v>
      </c>
      <c r="B20" s="119" t="s">
        <v>523</v>
      </c>
      <c r="C20" s="119" t="s">
        <v>523</v>
      </c>
      <c r="D20" s="119" t="s">
        <v>524</v>
      </c>
      <c r="E20" s="119" t="s">
        <v>570</v>
      </c>
      <c r="F20" s="119" t="s">
        <v>571</v>
      </c>
      <c r="G20" s="119" t="s">
        <v>550</v>
      </c>
      <c r="H20" s="119" t="s">
        <v>528</v>
      </c>
    </row>
    <row r="21" spans="1:8" ht="11.25">
      <c r="A21" s="119">
        <v>20</v>
      </c>
      <c r="B21" s="119" t="s">
        <v>523</v>
      </c>
      <c r="C21" s="119" t="s">
        <v>523</v>
      </c>
      <c r="D21" s="119" t="s">
        <v>524</v>
      </c>
      <c r="E21" s="119" t="s">
        <v>572</v>
      </c>
      <c r="F21" s="119" t="s">
        <v>573</v>
      </c>
      <c r="G21" s="119" t="s">
        <v>527</v>
      </c>
      <c r="H21" s="119" t="s">
        <v>528</v>
      </c>
    </row>
    <row r="22" spans="1:8" ht="11.25">
      <c r="A22" s="119">
        <v>21</v>
      </c>
      <c r="B22" s="119" t="s">
        <v>523</v>
      </c>
      <c r="C22" s="119" t="s">
        <v>523</v>
      </c>
      <c r="D22" s="119" t="s">
        <v>524</v>
      </c>
      <c r="E22" s="119" t="s">
        <v>574</v>
      </c>
      <c r="F22" s="119" t="s">
        <v>575</v>
      </c>
      <c r="G22" s="119" t="s">
        <v>576</v>
      </c>
      <c r="H22" s="119" t="s">
        <v>528</v>
      </c>
    </row>
    <row r="23" spans="1:8" ht="11.25">
      <c r="A23" s="119">
        <v>22</v>
      </c>
      <c r="B23" s="119" t="s">
        <v>523</v>
      </c>
      <c r="C23" s="119" t="s">
        <v>523</v>
      </c>
      <c r="D23" s="119" t="s">
        <v>524</v>
      </c>
      <c r="E23" s="119" t="s">
        <v>577</v>
      </c>
      <c r="F23" s="119" t="s">
        <v>578</v>
      </c>
      <c r="G23" s="119" t="s">
        <v>542</v>
      </c>
      <c r="H23" s="119" t="s">
        <v>528</v>
      </c>
    </row>
    <row r="24" spans="1:8" ht="11.25">
      <c r="A24" s="119">
        <v>23</v>
      </c>
      <c r="B24" s="119" t="s">
        <v>523</v>
      </c>
      <c r="C24" s="119" t="s">
        <v>523</v>
      </c>
      <c r="D24" s="119" t="s">
        <v>524</v>
      </c>
      <c r="E24" s="119" t="s">
        <v>579</v>
      </c>
      <c r="F24" s="119" t="s">
        <v>580</v>
      </c>
      <c r="G24" s="119" t="s">
        <v>550</v>
      </c>
      <c r="H24" s="119" t="s">
        <v>528</v>
      </c>
    </row>
    <row r="25" spans="1:8" ht="11.25">
      <c r="A25" s="119">
        <v>24</v>
      </c>
      <c r="B25" s="119" t="s">
        <v>523</v>
      </c>
      <c r="C25" s="119" t="s">
        <v>523</v>
      </c>
      <c r="D25" s="119" t="s">
        <v>524</v>
      </c>
      <c r="E25" s="119" t="s">
        <v>581</v>
      </c>
      <c r="F25" s="119" t="s">
        <v>582</v>
      </c>
      <c r="G25" s="119" t="s">
        <v>550</v>
      </c>
      <c r="H25" s="119" t="s">
        <v>528</v>
      </c>
    </row>
    <row r="26" spans="1:8" ht="11.25">
      <c r="A26" s="119">
        <v>25</v>
      </c>
      <c r="B26" s="119" t="s">
        <v>523</v>
      </c>
      <c r="C26" s="119" t="s">
        <v>523</v>
      </c>
      <c r="D26" s="119" t="s">
        <v>524</v>
      </c>
      <c r="E26" s="119" t="s">
        <v>583</v>
      </c>
      <c r="F26" s="119" t="s">
        <v>584</v>
      </c>
      <c r="G26" s="119" t="s">
        <v>536</v>
      </c>
      <c r="H26" s="119" t="s">
        <v>528</v>
      </c>
    </row>
    <row r="27" spans="1:8" ht="11.25">
      <c r="A27" s="119">
        <v>26</v>
      </c>
      <c r="B27" s="119" t="s">
        <v>523</v>
      </c>
      <c r="C27" s="119" t="s">
        <v>523</v>
      </c>
      <c r="D27" s="119" t="s">
        <v>524</v>
      </c>
      <c r="E27" s="119" t="s">
        <v>585</v>
      </c>
      <c r="F27" s="119" t="s">
        <v>586</v>
      </c>
      <c r="G27" s="119" t="s">
        <v>536</v>
      </c>
      <c r="H27" s="119" t="s">
        <v>528</v>
      </c>
    </row>
    <row r="28" spans="1:8" ht="11.25">
      <c r="A28" s="119">
        <v>27</v>
      </c>
      <c r="B28" s="119" t="s">
        <v>523</v>
      </c>
      <c r="C28" s="119" t="s">
        <v>523</v>
      </c>
      <c r="D28" s="119" t="s">
        <v>524</v>
      </c>
      <c r="E28" s="119" t="s">
        <v>587</v>
      </c>
      <c r="F28" s="119" t="s">
        <v>588</v>
      </c>
      <c r="G28" s="119" t="s">
        <v>527</v>
      </c>
      <c r="H28" s="119" t="s">
        <v>528</v>
      </c>
    </row>
    <row r="29" spans="1:8" ht="11.25">
      <c r="A29" s="119">
        <v>28</v>
      </c>
      <c r="B29" s="119" t="s">
        <v>523</v>
      </c>
      <c r="C29" s="119" t="s">
        <v>523</v>
      </c>
      <c r="D29" s="119" t="s">
        <v>524</v>
      </c>
      <c r="E29" s="119" t="s">
        <v>589</v>
      </c>
      <c r="F29" s="119" t="s">
        <v>590</v>
      </c>
      <c r="G29" s="119" t="s">
        <v>527</v>
      </c>
      <c r="H29" s="119" t="s">
        <v>528</v>
      </c>
    </row>
    <row r="30" spans="1:8" ht="11.25">
      <c r="A30" s="119">
        <v>29</v>
      </c>
      <c r="B30" s="119" t="s">
        <v>523</v>
      </c>
      <c r="C30" s="119" t="s">
        <v>523</v>
      </c>
      <c r="D30" s="119" t="s">
        <v>524</v>
      </c>
      <c r="E30" s="119" t="s">
        <v>591</v>
      </c>
      <c r="F30" s="119" t="s">
        <v>592</v>
      </c>
      <c r="G30" s="119" t="s">
        <v>527</v>
      </c>
      <c r="H30" s="119" t="s">
        <v>528</v>
      </c>
    </row>
    <row r="31" spans="1:8" ht="11.25">
      <c r="A31" s="119">
        <v>30</v>
      </c>
      <c r="B31" s="119" t="s">
        <v>523</v>
      </c>
      <c r="C31" s="119" t="s">
        <v>523</v>
      </c>
      <c r="D31" s="119" t="s">
        <v>524</v>
      </c>
      <c r="E31" s="119" t="s">
        <v>593</v>
      </c>
      <c r="F31" s="119" t="s">
        <v>594</v>
      </c>
      <c r="G31" s="119" t="s">
        <v>536</v>
      </c>
      <c r="H31" s="119" t="s">
        <v>528</v>
      </c>
    </row>
    <row r="32" spans="1:8" ht="11.25">
      <c r="A32" s="119">
        <v>31</v>
      </c>
      <c r="B32" s="119" t="s">
        <v>523</v>
      </c>
      <c r="C32" s="119" t="s">
        <v>523</v>
      </c>
      <c r="D32" s="119" t="s">
        <v>524</v>
      </c>
      <c r="E32" s="119" t="s">
        <v>595</v>
      </c>
      <c r="F32" s="119" t="s">
        <v>596</v>
      </c>
      <c r="G32" s="119" t="s">
        <v>553</v>
      </c>
      <c r="H32" s="119" t="s">
        <v>528</v>
      </c>
    </row>
    <row r="33" spans="1:8" ht="11.25">
      <c r="A33" s="119">
        <v>32</v>
      </c>
      <c r="B33" s="119" t="s">
        <v>523</v>
      </c>
      <c r="C33" s="119" t="s">
        <v>523</v>
      </c>
      <c r="D33" s="119" t="s">
        <v>524</v>
      </c>
      <c r="E33" s="119" t="s">
        <v>597</v>
      </c>
      <c r="F33" s="119" t="s">
        <v>598</v>
      </c>
      <c r="G33" s="119" t="s">
        <v>542</v>
      </c>
      <c r="H33" s="119" t="s">
        <v>528</v>
      </c>
    </row>
    <row r="34" spans="1:8" ht="11.25">
      <c r="A34" s="119">
        <v>33</v>
      </c>
      <c r="B34" s="119" t="s">
        <v>523</v>
      </c>
      <c r="C34" s="119" t="s">
        <v>523</v>
      </c>
      <c r="D34" s="119" t="s">
        <v>524</v>
      </c>
      <c r="E34" s="119" t="s">
        <v>599</v>
      </c>
      <c r="F34" s="119" t="s">
        <v>600</v>
      </c>
      <c r="G34" s="119" t="s">
        <v>542</v>
      </c>
      <c r="H34" s="119" t="s">
        <v>528</v>
      </c>
    </row>
    <row r="35" spans="1:8" ht="11.25">
      <c r="A35" s="119">
        <v>34</v>
      </c>
      <c r="B35" s="119" t="s">
        <v>523</v>
      </c>
      <c r="C35" s="119" t="s">
        <v>523</v>
      </c>
      <c r="D35" s="119" t="s">
        <v>524</v>
      </c>
      <c r="E35" s="119" t="s">
        <v>601</v>
      </c>
      <c r="F35" s="119" t="s">
        <v>602</v>
      </c>
      <c r="G35" s="119" t="s">
        <v>527</v>
      </c>
      <c r="H35" s="119" t="s">
        <v>528</v>
      </c>
    </row>
    <row r="36" spans="1:8" ht="11.25">
      <c r="A36" s="119">
        <v>35</v>
      </c>
      <c r="B36" s="119" t="s">
        <v>523</v>
      </c>
      <c r="C36" s="119" t="s">
        <v>523</v>
      </c>
      <c r="D36" s="119" t="s">
        <v>524</v>
      </c>
      <c r="E36" s="119" t="s">
        <v>603</v>
      </c>
      <c r="F36" s="119" t="s">
        <v>604</v>
      </c>
      <c r="G36" s="119" t="s">
        <v>550</v>
      </c>
      <c r="H36" s="119" t="s">
        <v>528</v>
      </c>
    </row>
    <row r="37" spans="1:8" ht="11.25">
      <c r="A37" s="119">
        <v>36</v>
      </c>
      <c r="B37" s="119" t="s">
        <v>523</v>
      </c>
      <c r="C37" s="119" t="s">
        <v>523</v>
      </c>
      <c r="D37" s="119" t="s">
        <v>524</v>
      </c>
      <c r="E37" s="119" t="s">
        <v>605</v>
      </c>
      <c r="F37" s="119" t="s">
        <v>606</v>
      </c>
      <c r="G37" s="119" t="s">
        <v>536</v>
      </c>
      <c r="H37" s="119" t="s">
        <v>528</v>
      </c>
    </row>
    <row r="38" spans="1:8" ht="11.25">
      <c r="A38" s="119">
        <v>37</v>
      </c>
      <c r="B38" s="119" t="s">
        <v>523</v>
      </c>
      <c r="C38" s="119" t="s">
        <v>523</v>
      </c>
      <c r="D38" s="119" t="s">
        <v>524</v>
      </c>
      <c r="E38" s="119" t="s">
        <v>607</v>
      </c>
      <c r="F38" s="119" t="s">
        <v>608</v>
      </c>
      <c r="G38" s="119" t="s">
        <v>542</v>
      </c>
      <c r="H38" s="119" t="s">
        <v>528</v>
      </c>
    </row>
    <row r="39" spans="1:8" ht="11.25">
      <c r="A39" s="119">
        <v>38</v>
      </c>
      <c r="B39" s="119" t="s">
        <v>523</v>
      </c>
      <c r="C39" s="119" t="s">
        <v>523</v>
      </c>
      <c r="D39" s="119" t="s">
        <v>524</v>
      </c>
      <c r="E39" s="119" t="s">
        <v>609</v>
      </c>
      <c r="F39" s="119" t="s">
        <v>610</v>
      </c>
      <c r="G39" s="119" t="s">
        <v>527</v>
      </c>
      <c r="H39" s="119" t="s">
        <v>528</v>
      </c>
    </row>
    <row r="40" spans="1:8" ht="11.25">
      <c r="A40" s="119">
        <v>39</v>
      </c>
      <c r="B40" s="119" t="s">
        <v>523</v>
      </c>
      <c r="C40" s="119" t="s">
        <v>523</v>
      </c>
      <c r="D40" s="119" t="s">
        <v>524</v>
      </c>
      <c r="E40" s="119" t="s">
        <v>611</v>
      </c>
      <c r="F40" s="119" t="s">
        <v>612</v>
      </c>
      <c r="G40" s="119" t="s">
        <v>536</v>
      </c>
      <c r="H40" s="119" t="s">
        <v>528</v>
      </c>
    </row>
    <row r="41" spans="1:8" ht="11.25">
      <c r="A41" s="119">
        <v>40</v>
      </c>
      <c r="B41" s="119" t="s">
        <v>523</v>
      </c>
      <c r="C41" s="119" t="s">
        <v>523</v>
      </c>
      <c r="D41" s="119" t="s">
        <v>524</v>
      </c>
      <c r="E41" s="119" t="s">
        <v>613</v>
      </c>
      <c r="F41" s="119" t="s">
        <v>614</v>
      </c>
      <c r="G41" s="119" t="s">
        <v>536</v>
      </c>
      <c r="H41" s="119" t="s">
        <v>528</v>
      </c>
    </row>
    <row r="42" spans="1:8" ht="11.25">
      <c r="A42" s="119">
        <v>41</v>
      </c>
      <c r="B42" s="119" t="s">
        <v>523</v>
      </c>
      <c r="C42" s="119" t="s">
        <v>523</v>
      </c>
      <c r="D42" s="119" t="s">
        <v>524</v>
      </c>
      <c r="E42" s="119" t="s">
        <v>615</v>
      </c>
      <c r="F42" s="119" t="s">
        <v>616</v>
      </c>
      <c r="G42" s="119" t="s">
        <v>536</v>
      </c>
      <c r="H42" s="119" t="s">
        <v>528</v>
      </c>
    </row>
    <row r="43" spans="1:8" ht="11.25">
      <c r="A43" s="119">
        <v>42</v>
      </c>
      <c r="B43" s="119" t="s">
        <v>523</v>
      </c>
      <c r="C43" s="119" t="s">
        <v>523</v>
      </c>
      <c r="D43" s="119" t="s">
        <v>524</v>
      </c>
      <c r="E43" s="119" t="s">
        <v>617</v>
      </c>
      <c r="F43" s="119" t="s">
        <v>618</v>
      </c>
      <c r="G43" s="119" t="s">
        <v>527</v>
      </c>
      <c r="H43" s="119" t="s">
        <v>528</v>
      </c>
    </row>
    <row r="44" spans="1:8" ht="11.25">
      <c r="A44" s="119">
        <v>43</v>
      </c>
      <c r="B44" s="119" t="s">
        <v>523</v>
      </c>
      <c r="C44" s="119" t="s">
        <v>523</v>
      </c>
      <c r="D44" s="119" t="s">
        <v>524</v>
      </c>
      <c r="E44" s="119" t="s">
        <v>619</v>
      </c>
      <c r="F44" s="119" t="s">
        <v>620</v>
      </c>
      <c r="G44" s="119" t="s">
        <v>527</v>
      </c>
      <c r="H44" s="119" t="s">
        <v>528</v>
      </c>
    </row>
    <row r="45" spans="1:8" ht="11.25">
      <c r="A45" s="119">
        <v>44</v>
      </c>
      <c r="B45" s="119" t="s">
        <v>523</v>
      </c>
      <c r="C45" s="119" t="s">
        <v>523</v>
      </c>
      <c r="D45" s="119" t="s">
        <v>524</v>
      </c>
      <c r="E45" s="119" t="s">
        <v>621</v>
      </c>
      <c r="F45" s="119" t="s">
        <v>622</v>
      </c>
      <c r="G45" s="119" t="s">
        <v>536</v>
      </c>
      <c r="H45" s="119" t="s">
        <v>528</v>
      </c>
    </row>
    <row r="46" spans="1:8" ht="11.25">
      <c r="A46" s="119">
        <v>45</v>
      </c>
      <c r="B46" s="119" t="s">
        <v>523</v>
      </c>
      <c r="C46" s="119" t="s">
        <v>523</v>
      </c>
      <c r="D46" s="119" t="s">
        <v>524</v>
      </c>
      <c r="E46" s="119" t="s">
        <v>623</v>
      </c>
      <c r="F46" s="119" t="s">
        <v>624</v>
      </c>
      <c r="G46" s="119" t="s">
        <v>536</v>
      </c>
      <c r="H46" s="119" t="s">
        <v>528</v>
      </c>
    </row>
    <row r="47" spans="1:8" ht="11.25">
      <c r="A47" s="119">
        <v>46</v>
      </c>
      <c r="B47" s="119" t="s">
        <v>523</v>
      </c>
      <c r="C47" s="119" t="s">
        <v>523</v>
      </c>
      <c r="D47" s="119" t="s">
        <v>524</v>
      </c>
      <c r="E47" s="119" t="s">
        <v>625</v>
      </c>
      <c r="F47" s="119" t="s">
        <v>626</v>
      </c>
      <c r="G47" s="119" t="s">
        <v>627</v>
      </c>
      <c r="H47" s="119" t="s">
        <v>528</v>
      </c>
    </row>
    <row r="48" spans="1:8" ht="11.25">
      <c r="A48" s="119">
        <v>47</v>
      </c>
      <c r="B48" s="119" t="s">
        <v>523</v>
      </c>
      <c r="C48" s="119" t="s">
        <v>523</v>
      </c>
      <c r="D48" s="119" t="s">
        <v>524</v>
      </c>
      <c r="E48" s="119" t="s">
        <v>628</v>
      </c>
      <c r="F48" s="119" t="s">
        <v>629</v>
      </c>
      <c r="G48" s="119" t="s">
        <v>630</v>
      </c>
      <c r="H48" s="119" t="s">
        <v>528</v>
      </c>
    </row>
    <row r="49" spans="1:8" ht="11.25">
      <c r="A49" s="119">
        <v>48</v>
      </c>
      <c r="B49" s="119" t="s">
        <v>523</v>
      </c>
      <c r="C49" s="119" t="s">
        <v>523</v>
      </c>
      <c r="D49" s="119" t="s">
        <v>524</v>
      </c>
      <c r="E49" s="119" t="s">
        <v>631</v>
      </c>
      <c r="F49" s="119" t="s">
        <v>632</v>
      </c>
      <c r="G49" s="119" t="s">
        <v>633</v>
      </c>
      <c r="H49" s="119" t="s">
        <v>528</v>
      </c>
    </row>
    <row r="50" spans="1:8" ht="11.25">
      <c r="A50" s="119">
        <v>49</v>
      </c>
      <c r="B50" s="119" t="s">
        <v>523</v>
      </c>
      <c r="C50" s="119" t="s">
        <v>523</v>
      </c>
      <c r="D50" s="119" t="s">
        <v>524</v>
      </c>
      <c r="E50" s="119" t="s">
        <v>634</v>
      </c>
      <c r="F50" s="119" t="s">
        <v>635</v>
      </c>
      <c r="G50" s="119" t="s">
        <v>636</v>
      </c>
      <c r="H50" s="119" t="s">
        <v>528</v>
      </c>
    </row>
    <row r="51" spans="1:8" ht="11.25">
      <c r="A51" s="119">
        <v>50</v>
      </c>
      <c r="B51" s="119" t="s">
        <v>637</v>
      </c>
      <c r="C51" s="119" t="s">
        <v>638</v>
      </c>
      <c r="D51" s="119" t="s">
        <v>639</v>
      </c>
      <c r="E51" s="119" t="s">
        <v>640</v>
      </c>
      <c r="F51" s="119" t="s">
        <v>641</v>
      </c>
      <c r="G51" s="119" t="s">
        <v>642</v>
      </c>
      <c r="H51" s="119" t="s">
        <v>528</v>
      </c>
    </row>
    <row r="52" spans="1:8" ht="11.25">
      <c r="A52" s="119">
        <v>51</v>
      </c>
      <c r="B52" s="119" t="s">
        <v>643</v>
      </c>
      <c r="C52" s="119" t="s">
        <v>644</v>
      </c>
      <c r="D52" s="119" t="s">
        <v>645</v>
      </c>
      <c r="E52" s="119" t="s">
        <v>646</v>
      </c>
      <c r="F52" s="119" t="s">
        <v>647</v>
      </c>
      <c r="G52" s="119" t="s">
        <v>648</v>
      </c>
      <c r="H52" s="119" t="s">
        <v>528</v>
      </c>
    </row>
    <row r="53" spans="1:8" ht="11.25">
      <c r="A53" s="119">
        <v>52</v>
      </c>
      <c r="B53" s="119" t="s">
        <v>649</v>
      </c>
      <c r="C53" s="119" t="s">
        <v>650</v>
      </c>
      <c r="D53" s="119" t="s">
        <v>651</v>
      </c>
      <c r="E53" s="119" t="s">
        <v>652</v>
      </c>
      <c r="F53" s="119" t="s">
        <v>653</v>
      </c>
      <c r="G53" s="119" t="s">
        <v>654</v>
      </c>
      <c r="H53" s="119" t="s">
        <v>528</v>
      </c>
    </row>
    <row r="54" spans="1:8" ht="11.25">
      <c r="A54" s="119">
        <v>53</v>
      </c>
      <c r="B54" s="119" t="s">
        <v>649</v>
      </c>
      <c r="C54" s="119" t="s">
        <v>650</v>
      </c>
      <c r="D54" s="119" t="s">
        <v>651</v>
      </c>
      <c r="E54" s="119" t="s">
        <v>655</v>
      </c>
      <c r="F54" s="119" t="s">
        <v>656</v>
      </c>
      <c r="G54" s="119" t="s">
        <v>654</v>
      </c>
      <c r="H54" s="119" t="s">
        <v>528</v>
      </c>
    </row>
    <row r="55" spans="1:8" ht="11.25">
      <c r="A55" s="119">
        <v>54</v>
      </c>
      <c r="B55" s="119" t="s">
        <v>657</v>
      </c>
      <c r="C55" s="119" t="s">
        <v>658</v>
      </c>
      <c r="D55" s="119" t="s">
        <v>659</v>
      </c>
      <c r="E55" s="119" t="s">
        <v>660</v>
      </c>
      <c r="F55" s="119" t="s">
        <v>661</v>
      </c>
      <c r="G55" s="119" t="s">
        <v>539</v>
      </c>
      <c r="H55" s="119" t="s">
        <v>528</v>
      </c>
    </row>
    <row r="56" spans="1:8" ht="11.25">
      <c r="A56" s="119">
        <v>55</v>
      </c>
      <c r="B56" s="119" t="s">
        <v>364</v>
      </c>
      <c r="C56" s="119" t="s">
        <v>364</v>
      </c>
      <c r="D56" s="119" t="s">
        <v>364</v>
      </c>
      <c r="E56" s="119" t="s">
        <v>662</v>
      </c>
      <c r="F56" s="119" t="s">
        <v>647</v>
      </c>
      <c r="G56" s="119" t="s">
        <v>663</v>
      </c>
      <c r="H56" s="119" t="s">
        <v>528</v>
      </c>
    </row>
    <row r="57" spans="1:8" ht="11.25">
      <c r="A57" s="119">
        <v>56</v>
      </c>
      <c r="B57" s="119" t="s">
        <v>364</v>
      </c>
      <c r="C57" s="119" t="s">
        <v>364</v>
      </c>
      <c r="D57" s="119" t="s">
        <v>364</v>
      </c>
      <c r="E57" s="119" t="s">
        <v>664</v>
      </c>
      <c r="F57" s="119" t="s">
        <v>665</v>
      </c>
      <c r="G57" s="119" t="s">
        <v>666</v>
      </c>
      <c r="H57" s="119" t="s">
        <v>528</v>
      </c>
    </row>
    <row r="58" spans="1:8" ht="11.25">
      <c r="A58" s="119">
        <v>57</v>
      </c>
      <c r="B58" s="119" t="s">
        <v>364</v>
      </c>
      <c r="C58" s="119" t="s">
        <v>364</v>
      </c>
      <c r="D58" s="119" t="s">
        <v>364</v>
      </c>
      <c r="E58" s="119" t="s">
        <v>667</v>
      </c>
      <c r="F58" s="119" t="s">
        <v>668</v>
      </c>
      <c r="G58" s="119" t="s">
        <v>669</v>
      </c>
      <c r="H58" s="119" t="s">
        <v>528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EHSH_reestr_filter">
    <tabColor indexed="47"/>
  </sheetPr>
  <dimension ref="A1:H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8" ht="11.25">
      <c r="A1" s="46" t="s">
        <v>363</v>
      </c>
      <c r="B1" s="46" t="s">
        <v>189</v>
      </c>
      <c r="C1" s="46" t="s">
        <v>190</v>
      </c>
      <c r="D1" s="46" t="s">
        <v>303</v>
      </c>
      <c r="E1" s="46" t="s">
        <v>191</v>
      </c>
      <c r="F1" s="46" t="s">
        <v>192</v>
      </c>
      <c r="G1" s="46" t="s">
        <v>193</v>
      </c>
      <c r="H1" s="46" t="s">
        <v>304</v>
      </c>
    </row>
    <row r="2" spans="1:8" ht="11.25">
      <c r="A2" s="46">
        <v>1</v>
      </c>
      <c r="B2" s="46" t="s">
        <v>523</v>
      </c>
      <c r="C2" s="46" t="s">
        <v>523</v>
      </c>
      <c r="D2" s="46" t="s">
        <v>524</v>
      </c>
      <c r="E2" s="46" t="s">
        <v>540</v>
      </c>
      <c r="F2" s="46" t="s">
        <v>541</v>
      </c>
      <c r="G2" s="46" t="s">
        <v>542</v>
      </c>
      <c r="H2" s="46" t="s">
        <v>528</v>
      </c>
    </row>
    <row r="3" spans="1:8" ht="11.25">
      <c r="A3" s="46">
        <v>2</v>
      </c>
      <c r="B3" s="46" t="s">
        <v>523</v>
      </c>
      <c r="C3" s="46" t="s">
        <v>523</v>
      </c>
      <c r="D3" s="46" t="s">
        <v>524</v>
      </c>
      <c r="E3" s="46" t="s">
        <v>572</v>
      </c>
      <c r="F3" s="46" t="s">
        <v>573</v>
      </c>
      <c r="G3" s="46" t="s">
        <v>527</v>
      </c>
      <c r="H3" s="46" t="s">
        <v>528</v>
      </c>
    </row>
    <row r="4" spans="1:8" ht="11.25">
      <c r="A4" s="46">
        <v>3</v>
      </c>
      <c r="B4" s="46" t="s">
        <v>523</v>
      </c>
      <c r="C4" s="46" t="s">
        <v>523</v>
      </c>
      <c r="D4" s="46" t="s">
        <v>524</v>
      </c>
      <c r="E4" s="46" t="s">
        <v>583</v>
      </c>
      <c r="F4" s="46" t="s">
        <v>584</v>
      </c>
      <c r="G4" s="46" t="s">
        <v>536</v>
      </c>
      <c r="H4" s="46" t="s">
        <v>528</v>
      </c>
    </row>
    <row r="5" spans="1:8" ht="11.25">
      <c r="A5" s="46">
        <v>4</v>
      </c>
      <c r="B5" s="46" t="s">
        <v>643</v>
      </c>
      <c r="C5" s="46" t="s">
        <v>644</v>
      </c>
      <c r="D5" s="46" t="s">
        <v>645</v>
      </c>
      <c r="E5" s="46" t="s">
        <v>646</v>
      </c>
      <c r="F5" s="46" t="s">
        <v>647</v>
      </c>
      <c r="G5" s="46" t="s">
        <v>648</v>
      </c>
      <c r="H5" s="46" t="s">
        <v>528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EHSH_reestr_mo">
    <tabColor indexed="47"/>
  </sheetPr>
  <dimension ref="A1:C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3" customWidth="1"/>
  </cols>
  <sheetData>
    <row r="1" spans="1:3" ht="11.25">
      <c r="A1" s="43" t="s">
        <v>190</v>
      </c>
      <c r="B1" s="43" t="s">
        <v>189</v>
      </c>
      <c r="C1" s="43" t="s">
        <v>197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6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3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3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3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3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3" customWidth="1"/>
  </cols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  <pageSetUpPr fitToPage="1"/>
  </sheetPr>
  <dimension ref="A1:Y59"/>
  <sheetViews>
    <sheetView showGridLines="0" zoomScalePageLayoutView="0" workbookViewId="0" topLeftCell="C25">
      <selection activeCell="F23" sqref="F23"/>
    </sheetView>
  </sheetViews>
  <sheetFormatPr defaultColWidth="9.140625" defaultRowHeight="11.25"/>
  <cols>
    <col min="1" max="1" width="17.57421875" style="52" hidden="1" customWidth="1"/>
    <col min="2" max="2" width="17.57421875" style="53" hidden="1" customWidth="1"/>
    <col min="3" max="3" width="2.7109375" style="54" customWidth="1"/>
    <col min="4" max="4" width="11.8515625" style="72" bestFit="1" customWidth="1"/>
    <col min="5" max="5" width="51.7109375" style="72" customWidth="1"/>
    <col min="6" max="6" width="55.140625" style="80" customWidth="1"/>
    <col min="7" max="7" width="12.421875" style="72" customWidth="1"/>
    <col min="8" max="9" width="2.7109375" style="72" customWidth="1"/>
    <col min="10" max="16384" width="9.140625" style="72" customWidth="1"/>
  </cols>
  <sheetData>
    <row r="1" spans="1:6" s="54" customFormat="1" ht="11.25" customHeight="1">
      <c r="A1" s="52" t="str">
        <f>region_name</f>
        <v>Омская область</v>
      </c>
      <c r="B1" s="53">
        <f>IF(god="","Не определено",god)</f>
        <v>2012</v>
      </c>
      <c r="C1" s="54" t="str">
        <f>org&amp;"_INN:"&amp;inn&amp;"_KPP:"&amp;kpp</f>
        <v>ОАО "Электротехнический комплекс"_INN:5503068565_KPP:550301001</v>
      </c>
      <c r="F1" s="55"/>
    </row>
    <row r="2" spans="1:7" s="54" customFormat="1" ht="11.25" customHeight="1">
      <c r="A2" s="52" t="str">
        <f>IF(org="","Не определено",org)</f>
        <v>ОАО "Электротехнический комплекс"</v>
      </c>
      <c r="B2" s="53" t="str">
        <f>IF(inn="","Не определено",inn)</f>
        <v>5503068565</v>
      </c>
      <c r="F2" s="55"/>
      <c r="G2" s="117" t="e">
        <f>codeTemplate</f>
        <v>#REF!</v>
      </c>
    </row>
    <row r="3" spans="4:8" ht="18" customHeight="1">
      <c r="D3" s="68"/>
      <c r="E3" s="69"/>
      <c r="F3" s="338" t="e">
        <f>version</f>
        <v>#REF!</v>
      </c>
      <c r="G3" s="338"/>
      <c r="H3" s="71"/>
    </row>
    <row r="4" spans="1:8" ht="30" customHeight="1" thickBot="1">
      <c r="A4" s="52" t="str">
        <f>IF(fil="","Не определено",fil)</f>
        <v>Не определено</v>
      </c>
      <c r="B4" s="53" t="str">
        <f>IF(kpp="","Не определено",kpp)</f>
        <v>550301001</v>
      </c>
      <c r="D4" s="339" t="s">
        <v>522</v>
      </c>
      <c r="E4" s="340"/>
      <c r="F4" s="340"/>
      <c r="G4" s="341"/>
      <c r="H4" s="71"/>
    </row>
    <row r="5" spans="4:8" ht="11.25">
      <c r="D5" s="70"/>
      <c r="E5" s="70"/>
      <c r="F5" s="73"/>
      <c r="G5" s="70"/>
      <c r="H5" s="71"/>
    </row>
    <row r="6" spans="4:8" ht="16.5" customHeight="1">
      <c r="D6" s="83"/>
      <c r="E6" s="84"/>
      <c r="F6" s="85"/>
      <c r="G6" s="89"/>
      <c r="H6" s="71"/>
    </row>
    <row r="7" spans="1:8" ht="24.75" customHeight="1" thickBot="1">
      <c r="A7" s="56"/>
      <c r="D7" s="81"/>
      <c r="E7" s="316" t="s">
        <v>117</v>
      </c>
      <c r="F7" s="317" t="s">
        <v>243</v>
      </c>
      <c r="G7" s="90"/>
      <c r="H7" s="71"/>
    </row>
    <row r="8" spans="1:8" ht="11.25">
      <c r="A8" s="56"/>
      <c r="D8" s="81"/>
      <c r="E8" s="74"/>
      <c r="F8" s="74"/>
      <c r="G8" s="90"/>
      <c r="H8" s="71"/>
    </row>
    <row r="9" spans="1:8" s="76" customFormat="1" ht="11.25">
      <c r="A9" s="56"/>
      <c r="B9" s="53"/>
      <c r="C9" s="54"/>
      <c r="D9" s="82"/>
      <c r="E9" s="57"/>
      <c r="F9" s="77"/>
      <c r="G9" s="91"/>
      <c r="H9" s="75"/>
    </row>
    <row r="10" spans="4:8" ht="30" customHeight="1" thickBot="1">
      <c r="D10" s="82"/>
      <c r="E10" s="318" t="s">
        <v>349</v>
      </c>
      <c r="F10" s="319">
        <v>2012</v>
      </c>
      <c r="G10" s="90"/>
      <c r="H10" s="71"/>
    </row>
    <row r="11" spans="4:8" ht="12" customHeight="1">
      <c r="D11" s="82"/>
      <c r="E11" s="58"/>
      <c r="F11" s="73"/>
      <c r="G11" s="92"/>
      <c r="H11" s="71"/>
    </row>
    <row r="12" spans="1:8" ht="37.5" customHeight="1" thickBot="1">
      <c r="A12" s="52" t="s">
        <v>118</v>
      </c>
      <c r="B12" s="53" t="s">
        <v>125</v>
      </c>
      <c r="D12" s="82"/>
      <c r="E12" s="318" t="s">
        <v>338</v>
      </c>
      <c r="F12" s="320" t="s">
        <v>124</v>
      </c>
      <c r="G12" s="92"/>
      <c r="H12" s="71"/>
    </row>
    <row r="13" spans="4:8" ht="11.25">
      <c r="D13" s="82"/>
      <c r="E13" s="58"/>
      <c r="F13" s="58"/>
      <c r="G13" s="92"/>
      <c r="H13" s="71"/>
    </row>
    <row r="14" spans="4:8" ht="37.5" customHeight="1">
      <c r="D14" s="82"/>
      <c r="E14" s="58"/>
      <c r="F14" s="58"/>
      <c r="G14" s="92"/>
      <c r="H14" s="71"/>
    </row>
    <row r="15" spans="1:8" ht="33.75" customHeight="1">
      <c r="A15" s="52">
        <v>66</v>
      </c>
      <c r="D15" s="82"/>
      <c r="E15" s="344" t="s">
        <v>670</v>
      </c>
      <c r="F15" s="344"/>
      <c r="G15" s="93"/>
      <c r="H15" s="71"/>
    </row>
    <row r="16" spans="4:9" ht="26.25" customHeight="1" thickBot="1">
      <c r="D16" s="82"/>
      <c r="E16" s="321" t="s">
        <v>671</v>
      </c>
      <c r="F16" s="322" t="s">
        <v>583</v>
      </c>
      <c r="G16" s="90"/>
      <c r="H16" s="71"/>
      <c r="I16" s="78"/>
    </row>
    <row r="17" spans="4:9" ht="2.25" customHeight="1">
      <c r="D17" s="82"/>
      <c r="E17" s="58"/>
      <c r="F17" s="58"/>
      <c r="G17" s="90"/>
      <c r="H17" s="71"/>
      <c r="I17" s="78"/>
    </row>
    <row r="18" spans="4:8" ht="24.75" customHeight="1" hidden="1" thickBot="1">
      <c r="D18" s="82"/>
      <c r="E18" s="331" t="s">
        <v>119</v>
      </c>
      <c r="F18" s="332"/>
      <c r="G18" s="93"/>
      <c r="H18" s="71"/>
    </row>
    <row r="19" spans="4:9" ht="2.25" customHeight="1">
      <c r="D19" s="82"/>
      <c r="E19" s="58"/>
      <c r="F19" s="58"/>
      <c r="G19" s="90"/>
      <c r="H19" s="71"/>
      <c r="I19" s="78"/>
    </row>
    <row r="20" spans="4:8" ht="26.25" customHeight="1">
      <c r="D20" s="82"/>
      <c r="E20" s="323" t="s">
        <v>672</v>
      </c>
      <c r="F20" s="324" t="s">
        <v>584</v>
      </c>
      <c r="G20" s="93"/>
      <c r="H20" s="71"/>
    </row>
    <row r="21" spans="4:8" ht="26.25" customHeight="1" thickBot="1">
      <c r="D21" s="82"/>
      <c r="E21" s="325" t="s">
        <v>673</v>
      </c>
      <c r="F21" s="326" t="s">
        <v>536</v>
      </c>
      <c r="G21" s="93"/>
      <c r="H21" s="71"/>
    </row>
    <row r="22" spans="4:9" ht="2.25" customHeight="1">
      <c r="D22" s="82"/>
      <c r="E22" s="58"/>
      <c r="F22" s="58"/>
      <c r="G22" s="90"/>
      <c r="H22" s="71"/>
      <c r="I22" s="78"/>
    </row>
    <row r="23" spans="4:8" ht="26.25" customHeight="1" thickBot="1">
      <c r="D23" s="82"/>
      <c r="E23" s="327" t="s">
        <v>202</v>
      </c>
      <c r="F23" s="328" t="s">
        <v>528</v>
      </c>
      <c r="G23" s="93"/>
      <c r="H23" s="71"/>
    </row>
    <row r="24" spans="4:9" ht="15.75" customHeight="1">
      <c r="D24" s="82"/>
      <c r="E24" s="58"/>
      <c r="F24" s="58"/>
      <c r="G24" s="90"/>
      <c r="H24" s="71"/>
      <c r="I24" s="78"/>
    </row>
    <row r="25" spans="4:8" ht="26.25" customHeight="1" thickBot="1">
      <c r="D25" s="82"/>
      <c r="E25" s="327" t="s">
        <v>201</v>
      </c>
      <c r="F25" s="329" t="s">
        <v>343</v>
      </c>
      <c r="G25" s="93"/>
      <c r="H25" s="71"/>
    </row>
    <row r="26" spans="4:9" ht="15.75" customHeight="1">
      <c r="D26" s="82"/>
      <c r="E26" s="58"/>
      <c r="F26" s="58"/>
      <c r="G26" s="90"/>
      <c r="H26" s="71"/>
      <c r="I26" s="78"/>
    </row>
    <row r="27" spans="4:8" ht="26.25" customHeight="1" thickBot="1">
      <c r="D27" s="82"/>
      <c r="E27" s="318" t="s">
        <v>350</v>
      </c>
      <c r="F27" s="330" t="s">
        <v>360</v>
      </c>
      <c r="G27" s="93"/>
      <c r="H27" s="71"/>
    </row>
    <row r="28" spans="4:9" ht="6.75" customHeight="1">
      <c r="D28" s="82"/>
      <c r="E28" s="58"/>
      <c r="F28" s="58"/>
      <c r="G28" s="90"/>
      <c r="H28" s="71"/>
      <c r="I28" s="78"/>
    </row>
    <row r="29" s="43" customFormat="1" ht="11.25" hidden="1"/>
    <row r="30" s="43" customFormat="1" ht="11.25" hidden="1"/>
    <row r="31" s="43" customFormat="1" ht="26.25" customHeight="1" hidden="1"/>
    <row r="32" s="43" customFormat="1" ht="26.25" customHeight="1" hidden="1"/>
    <row r="33" s="43" customFormat="1" ht="11.25" hidden="1"/>
    <row r="34" s="43" customFormat="1" ht="11.25" hidden="1"/>
    <row r="35" s="43" customFormat="1" ht="11.25" hidden="1"/>
    <row r="36" s="43" customFormat="1" ht="26.25" customHeight="1" hidden="1"/>
    <row r="37" s="43" customFormat="1" ht="26.25" customHeight="1" hidden="1"/>
    <row r="38" spans="4:8" ht="15.75" customHeight="1">
      <c r="D38" s="82"/>
      <c r="E38" s="58"/>
      <c r="F38" s="79"/>
      <c r="G38" s="93"/>
      <c r="H38" s="71"/>
    </row>
    <row r="39" spans="4:7" ht="24.75" customHeight="1">
      <c r="D39" s="111"/>
      <c r="E39" s="342" t="s">
        <v>0</v>
      </c>
      <c r="F39" s="343"/>
      <c r="G39" s="90"/>
    </row>
    <row r="40" spans="4:7" ht="12.75">
      <c r="D40" s="111"/>
      <c r="E40" s="243" t="s">
        <v>1</v>
      </c>
      <c r="F40" s="109" t="s">
        <v>674</v>
      </c>
      <c r="G40" s="90"/>
    </row>
    <row r="41" spans="4:7" ht="13.5" thickBot="1">
      <c r="D41" s="111"/>
      <c r="E41" s="242" t="s">
        <v>2</v>
      </c>
      <c r="F41" s="109" t="s">
        <v>674</v>
      </c>
      <c r="G41" s="90"/>
    </row>
    <row r="42" spans="4:7" ht="6.75" customHeight="1">
      <c r="D42" s="111"/>
      <c r="E42" s="107"/>
      <c r="F42" s="108"/>
      <c r="G42" s="90"/>
    </row>
    <row r="43" spans="4:7" ht="24.75" customHeight="1">
      <c r="D43" s="111"/>
      <c r="E43" s="342" t="s">
        <v>203</v>
      </c>
      <c r="F43" s="343"/>
      <c r="G43" s="90"/>
    </row>
    <row r="44" spans="4:7" ht="12.75">
      <c r="D44" s="111"/>
      <c r="E44" s="243" t="s">
        <v>3</v>
      </c>
      <c r="F44" s="109" t="s">
        <v>675</v>
      </c>
      <c r="G44" s="90"/>
    </row>
    <row r="45" spans="4:7" ht="13.5" thickBot="1">
      <c r="D45" s="111"/>
      <c r="E45" s="242" t="s">
        <v>4</v>
      </c>
      <c r="F45" s="110" t="s">
        <v>676</v>
      </c>
      <c r="G45" s="90"/>
    </row>
    <row r="46" spans="4:7" ht="6.75" customHeight="1">
      <c r="D46" s="111"/>
      <c r="E46" s="107"/>
      <c r="F46" s="108"/>
      <c r="G46" s="90"/>
    </row>
    <row r="47" spans="4:7" ht="24.75" customHeight="1">
      <c r="D47" s="111"/>
      <c r="E47" s="342" t="s">
        <v>126</v>
      </c>
      <c r="F47" s="343"/>
      <c r="G47" s="90"/>
    </row>
    <row r="48" spans="4:7" ht="12.75">
      <c r="D48" s="111"/>
      <c r="E48" s="243" t="s">
        <v>3</v>
      </c>
      <c r="F48" s="109" t="s">
        <v>677</v>
      </c>
      <c r="G48" s="90"/>
    </row>
    <row r="49" spans="4:7" ht="13.5" thickBot="1">
      <c r="D49" s="111"/>
      <c r="E49" s="242" t="s">
        <v>4</v>
      </c>
      <c r="F49" s="110" t="s">
        <v>678</v>
      </c>
      <c r="G49" s="90"/>
    </row>
    <row r="50" spans="1:25" ht="6.75" customHeight="1">
      <c r="A50" s="72"/>
      <c r="B50" s="72"/>
      <c r="C50" s="72"/>
      <c r="D50" s="111"/>
      <c r="E50" s="107"/>
      <c r="F50" s="108"/>
      <c r="G50" s="90"/>
      <c r="Y50" s="78"/>
    </row>
    <row r="51" spans="1:25" ht="24.75" customHeight="1">
      <c r="A51" s="72"/>
      <c r="B51" s="72"/>
      <c r="C51" s="72"/>
      <c r="D51" s="111"/>
      <c r="E51" s="342" t="s">
        <v>106</v>
      </c>
      <c r="F51" s="343"/>
      <c r="G51" s="90"/>
      <c r="Y51" s="78"/>
    </row>
    <row r="52" spans="1:25" ht="12.75">
      <c r="A52" s="72"/>
      <c r="B52" s="72"/>
      <c r="C52" s="72"/>
      <c r="D52" s="111"/>
      <c r="E52" s="243" t="s">
        <v>3</v>
      </c>
      <c r="F52" s="109" t="s">
        <v>679</v>
      </c>
      <c r="G52" s="90"/>
      <c r="Y52" s="78"/>
    </row>
    <row r="53" spans="1:25" ht="12.75">
      <c r="A53" s="72"/>
      <c r="B53" s="72"/>
      <c r="C53" s="72"/>
      <c r="D53" s="111"/>
      <c r="E53" s="244" t="s">
        <v>5</v>
      </c>
      <c r="F53" s="109" t="s">
        <v>680</v>
      </c>
      <c r="G53" s="90"/>
      <c r="Y53" s="78"/>
    </row>
    <row r="54" spans="1:25" ht="12.75">
      <c r="A54" s="72"/>
      <c r="B54" s="72"/>
      <c r="C54" s="72"/>
      <c r="D54" s="111"/>
      <c r="E54" s="244" t="s">
        <v>4</v>
      </c>
      <c r="F54" s="109" t="s">
        <v>681</v>
      </c>
      <c r="G54" s="90"/>
      <c r="Y54" s="78"/>
    </row>
    <row r="55" spans="1:25" ht="13.5" thickBot="1">
      <c r="A55" s="72"/>
      <c r="B55" s="72"/>
      <c r="C55" s="72"/>
      <c r="D55" s="111"/>
      <c r="E55" s="245" t="s">
        <v>6</v>
      </c>
      <c r="F55" s="110" t="s">
        <v>682</v>
      </c>
      <c r="G55" s="90"/>
      <c r="Y55" s="78"/>
    </row>
    <row r="56" spans="4:8" ht="12" thickBot="1">
      <c r="D56" s="86"/>
      <c r="E56" s="87"/>
      <c r="F56" s="88"/>
      <c r="G56" s="94"/>
      <c r="H56" s="71"/>
    </row>
    <row r="58" spans="1:25" ht="11.25">
      <c r="A58" s="72"/>
      <c r="B58" s="72"/>
      <c r="C58" s="72"/>
      <c r="F58" s="72"/>
      <c r="Y58" s="78"/>
    </row>
    <row r="59" spans="1:25" ht="11.25">
      <c r="A59" s="72"/>
      <c r="B59" s="72"/>
      <c r="C59" s="72"/>
      <c r="F59" s="72"/>
      <c r="Y59" s="78"/>
    </row>
  </sheetData>
  <sheetProtection password="FA9C" sheet="1" scenarios="1" formatColumns="0" formatRows="0"/>
  <mergeCells count="7">
    <mergeCell ref="F3:G3"/>
    <mergeCell ref="D4:G4"/>
    <mergeCell ref="E51:F51"/>
    <mergeCell ref="E47:F47"/>
    <mergeCell ref="E15:F15"/>
    <mergeCell ref="E39:F39"/>
    <mergeCell ref="E43:F43"/>
  </mergeCells>
  <dataValidations count="7">
    <dataValidation type="list" allowBlank="1" showInputMessage="1" showErrorMessage="1" prompt="Выберите значение из списка" error="Выберите значение из списка" sqref="F25">
      <formula1>kind_of_NDS</formula1>
    </dataValidation>
    <dataValidation type="list" allowBlank="1" showInputMessage="1" showErrorMessage="1" prompt="Выберите значение из списка" error="Выберите значение из списка" sqref="F12">
      <formula1>logic</formula1>
    </dataValidation>
    <dataValidation allowBlank="1" sqref="F23"/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F21"/>
    <dataValidation type="textLength" allowBlank="1" showInputMessage="1" showErrorMessage="1" prompt="10-12 символов" sqref="F20">
      <formula1>10</formula1>
      <formula2>12</formula2>
    </dataValidation>
    <dataValidation type="list" allowBlank="1" showInputMessage="1" showErrorMessage="1" prompt="Выберите значение из списка" error="Выберите значение из списка" sqref="F10">
      <formula1>YEAR</formula1>
    </dataValidation>
    <dataValidation type="list" allowBlank="1" showInputMessage="1" showErrorMessage="1" prompt="Выберите значение из списка" error="Выберите значение из списка" sqref="F27">
      <formula1>kind_of_the_method_of_tariff_setting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8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3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3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3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3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3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3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3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6" width="9.140625" style="298" customWidth="1"/>
    <col min="27" max="36" width="9.140625" style="299" customWidth="1"/>
    <col min="37" max="16384" width="9.140625" style="298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_pasport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155</v>
      </c>
      <c r="AW1" s="6" t="s">
        <v>156</v>
      </c>
      <c r="AX1" s="6" t="s">
        <v>305</v>
      </c>
      <c r="AY1" s="6" t="s">
        <v>306</v>
      </c>
      <c r="AZ1" s="6" t="s">
        <v>307</v>
      </c>
      <c r="BA1" s="7" t="s">
        <v>308</v>
      </c>
      <c r="BB1" s="6" t="s">
        <v>309</v>
      </c>
      <c r="BC1" s="6" t="s">
        <v>310</v>
      </c>
      <c r="BD1" s="6" t="s">
        <v>311</v>
      </c>
      <c r="BE1" s="6" t="s">
        <v>312</v>
      </c>
    </row>
    <row r="2" spans="48:57" ht="12.75" customHeight="1">
      <c r="AV2" s="7" t="s">
        <v>313</v>
      </c>
      <c r="AW2" s="9" t="s">
        <v>305</v>
      </c>
      <c r="AX2" s="7" t="s">
        <v>199</v>
      </c>
      <c r="AY2" s="7" t="s">
        <v>199</v>
      </c>
      <c r="AZ2" s="7" t="s">
        <v>199</v>
      </c>
      <c r="BA2" s="7" t="s">
        <v>199</v>
      </c>
      <c r="BB2" s="7" t="s">
        <v>199</v>
      </c>
      <c r="BC2" s="7" t="s">
        <v>199</v>
      </c>
      <c r="BD2" s="7" t="s">
        <v>199</v>
      </c>
      <c r="BE2" s="7" t="s">
        <v>199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314</v>
      </c>
      <c r="AW3" s="9" t="s">
        <v>307</v>
      </c>
      <c r="AX3" s="7" t="s">
        <v>315</v>
      </c>
      <c r="AY3" s="7" t="s">
        <v>316</v>
      </c>
      <c r="AZ3" s="7" t="s">
        <v>317</v>
      </c>
      <c r="BA3" s="7" t="s">
        <v>318</v>
      </c>
      <c r="BB3" s="7" t="s">
        <v>319</v>
      </c>
      <c r="BC3" s="7" t="s">
        <v>320</v>
      </c>
      <c r="BD3" s="7" t="s">
        <v>321</v>
      </c>
      <c r="BE3" s="7" t="s">
        <v>322</v>
      </c>
    </row>
    <row r="4" spans="3:57" ht="11.25">
      <c r="C4" s="13"/>
      <c r="D4" s="393" t="s">
        <v>323</v>
      </c>
      <c r="E4" s="394"/>
      <c r="F4" s="394"/>
      <c r="G4" s="394"/>
      <c r="H4" s="394"/>
      <c r="I4" s="394"/>
      <c r="J4" s="394"/>
      <c r="K4" s="395"/>
      <c r="L4" s="14"/>
      <c r="AV4" s="7" t="s">
        <v>324</v>
      </c>
      <c r="AW4" s="9" t="s">
        <v>308</v>
      </c>
      <c r="AX4" s="7" t="s">
        <v>325</v>
      </c>
      <c r="AY4" s="7" t="s">
        <v>326</v>
      </c>
      <c r="AZ4" s="7" t="s">
        <v>327</v>
      </c>
      <c r="BA4" s="7" t="s">
        <v>328</v>
      </c>
      <c r="BB4" s="7" t="s">
        <v>329</v>
      </c>
      <c r="BC4" s="7" t="s">
        <v>330</v>
      </c>
      <c r="BD4" s="7" t="s">
        <v>331</v>
      </c>
      <c r="BE4" s="7" t="s">
        <v>332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333</v>
      </c>
      <c r="AW5" s="9" t="s">
        <v>309</v>
      </c>
      <c r="AX5" s="7" t="s">
        <v>334</v>
      </c>
      <c r="AY5" s="7" t="s">
        <v>335</v>
      </c>
      <c r="AZ5" s="7" t="s">
        <v>336</v>
      </c>
      <c r="BB5" s="7" t="s">
        <v>337</v>
      </c>
      <c r="BC5" s="7" t="s">
        <v>18</v>
      </c>
      <c r="BE5" s="7" t="s">
        <v>19</v>
      </c>
    </row>
    <row r="6" spans="3:54" ht="11.25">
      <c r="C6" s="13"/>
      <c r="D6" s="400" t="s">
        <v>20</v>
      </c>
      <c r="E6" s="401"/>
      <c r="F6" s="401"/>
      <c r="G6" s="401"/>
      <c r="H6" s="401"/>
      <c r="I6" s="401"/>
      <c r="J6" s="401"/>
      <c r="K6" s="402"/>
      <c r="L6" s="14"/>
      <c r="AV6" s="7" t="s">
        <v>21</v>
      </c>
      <c r="AW6" s="9" t="s">
        <v>310</v>
      </c>
      <c r="AX6" s="7" t="s">
        <v>22</v>
      </c>
      <c r="AY6" s="7" t="s">
        <v>23</v>
      </c>
      <c r="BB6" s="7" t="s">
        <v>24</v>
      </c>
    </row>
    <row r="7" spans="3:51" ht="11.25">
      <c r="C7" s="13"/>
      <c r="D7" s="16" t="s">
        <v>25</v>
      </c>
      <c r="E7" s="17" t="s">
        <v>69</v>
      </c>
      <c r="F7" s="398"/>
      <c r="G7" s="398"/>
      <c r="H7" s="398"/>
      <c r="I7" s="398"/>
      <c r="J7" s="398"/>
      <c r="K7" s="399"/>
      <c r="L7" s="14"/>
      <c r="AV7" s="7" t="s">
        <v>26</v>
      </c>
      <c r="AW7" s="9" t="s">
        <v>311</v>
      </c>
      <c r="AX7" s="7" t="s">
        <v>27</v>
      </c>
      <c r="AY7" s="7" t="s">
        <v>28</v>
      </c>
    </row>
    <row r="8" spans="3:51" ht="29.25" customHeight="1">
      <c r="C8" s="13"/>
      <c r="D8" s="16" t="s">
        <v>29</v>
      </c>
      <c r="E8" s="18" t="s">
        <v>30</v>
      </c>
      <c r="F8" s="398"/>
      <c r="G8" s="398"/>
      <c r="H8" s="398"/>
      <c r="I8" s="398"/>
      <c r="J8" s="398"/>
      <c r="K8" s="399"/>
      <c r="L8" s="14"/>
      <c r="AV8" s="7" t="s">
        <v>31</v>
      </c>
      <c r="AW8" s="9" t="s">
        <v>306</v>
      </c>
      <c r="AX8" s="7" t="s">
        <v>32</v>
      </c>
      <c r="AY8" s="7" t="s">
        <v>33</v>
      </c>
    </row>
    <row r="9" spans="3:51" ht="29.25" customHeight="1">
      <c r="C9" s="13"/>
      <c r="D9" s="16" t="s">
        <v>34</v>
      </c>
      <c r="E9" s="18" t="s">
        <v>35</v>
      </c>
      <c r="F9" s="398"/>
      <c r="G9" s="398"/>
      <c r="H9" s="398"/>
      <c r="I9" s="398"/>
      <c r="J9" s="398"/>
      <c r="K9" s="399"/>
      <c r="L9" s="14"/>
      <c r="AV9" s="7" t="s">
        <v>36</v>
      </c>
      <c r="AW9" s="9" t="s">
        <v>312</v>
      </c>
      <c r="AX9" s="7" t="s">
        <v>37</v>
      </c>
      <c r="AY9" s="7" t="s">
        <v>38</v>
      </c>
    </row>
    <row r="10" spans="3:51" ht="11.25">
      <c r="C10" s="13"/>
      <c r="D10" s="16" t="s">
        <v>39</v>
      </c>
      <c r="E10" s="17" t="s">
        <v>40</v>
      </c>
      <c r="F10" s="396"/>
      <c r="G10" s="396"/>
      <c r="H10" s="396"/>
      <c r="I10" s="396"/>
      <c r="J10" s="396"/>
      <c r="K10" s="397"/>
      <c r="L10" s="14"/>
      <c r="AX10" s="7" t="s">
        <v>41</v>
      </c>
      <c r="AY10" s="7" t="s">
        <v>42</v>
      </c>
    </row>
    <row r="11" spans="3:51" ht="11.25">
      <c r="C11" s="13"/>
      <c r="D11" s="16" t="s">
        <v>43</v>
      </c>
      <c r="E11" s="17" t="s">
        <v>44</v>
      </c>
      <c r="F11" s="396"/>
      <c r="G11" s="396"/>
      <c r="H11" s="396"/>
      <c r="I11" s="396"/>
      <c r="J11" s="396"/>
      <c r="K11" s="397"/>
      <c r="L11" s="14"/>
      <c r="N11" s="19"/>
      <c r="AX11" s="7" t="s">
        <v>45</v>
      </c>
      <c r="AY11" s="7" t="s">
        <v>46</v>
      </c>
    </row>
    <row r="12" spans="3:51" ht="22.5">
      <c r="C12" s="13"/>
      <c r="D12" s="16" t="s">
        <v>47</v>
      </c>
      <c r="E12" s="18" t="s">
        <v>48</v>
      </c>
      <c r="F12" s="396"/>
      <c r="G12" s="396"/>
      <c r="H12" s="396"/>
      <c r="I12" s="396"/>
      <c r="J12" s="396"/>
      <c r="K12" s="397"/>
      <c r="L12" s="14"/>
      <c r="N12" s="19"/>
      <c r="AX12" s="7" t="s">
        <v>49</v>
      </c>
      <c r="AY12" s="7" t="s">
        <v>194</v>
      </c>
    </row>
    <row r="13" spans="3:51" ht="11.25">
      <c r="C13" s="13"/>
      <c r="D13" s="16" t="s">
        <v>195</v>
      </c>
      <c r="E13" s="17" t="s">
        <v>196</v>
      </c>
      <c r="F13" s="396"/>
      <c r="G13" s="396"/>
      <c r="H13" s="396"/>
      <c r="I13" s="396"/>
      <c r="J13" s="396"/>
      <c r="K13" s="397"/>
      <c r="L13" s="14"/>
      <c r="N13" s="19"/>
      <c r="AY13" s="7" t="s">
        <v>157</v>
      </c>
    </row>
    <row r="14" spans="3:51" ht="29.25" customHeight="1">
      <c r="C14" s="13"/>
      <c r="D14" s="16" t="s">
        <v>158</v>
      </c>
      <c r="E14" s="17" t="s">
        <v>159</v>
      </c>
      <c r="F14" s="396"/>
      <c r="G14" s="396"/>
      <c r="H14" s="396"/>
      <c r="I14" s="396"/>
      <c r="J14" s="396"/>
      <c r="K14" s="397"/>
      <c r="L14" s="14"/>
      <c r="N14" s="19"/>
      <c r="AY14" s="7" t="s">
        <v>160</v>
      </c>
    </row>
    <row r="15" spans="3:51" ht="21.75" customHeight="1">
      <c r="C15" s="13"/>
      <c r="D15" s="16" t="s">
        <v>161</v>
      </c>
      <c r="E15" s="17" t="s">
        <v>162</v>
      </c>
      <c r="F15" s="40"/>
      <c r="G15" s="403" t="s">
        <v>163</v>
      </c>
      <c r="H15" s="403"/>
      <c r="I15" s="403"/>
      <c r="J15" s="403"/>
      <c r="K15" s="3"/>
      <c r="L15" s="14"/>
      <c r="N15" s="19"/>
      <c r="AY15" s="7" t="s">
        <v>164</v>
      </c>
    </row>
    <row r="16" spans="3:51" ht="12" thickBot="1">
      <c r="C16" s="13"/>
      <c r="D16" s="21" t="s">
        <v>165</v>
      </c>
      <c r="E16" s="22" t="s">
        <v>166</v>
      </c>
      <c r="F16" s="404"/>
      <c r="G16" s="404"/>
      <c r="H16" s="404"/>
      <c r="I16" s="404"/>
      <c r="J16" s="404"/>
      <c r="K16" s="405"/>
      <c r="L16" s="14"/>
      <c r="N16" s="19"/>
      <c r="AY16" s="7" t="s">
        <v>167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168</v>
      </c>
    </row>
    <row r="18" spans="3:14" ht="11.25">
      <c r="C18" s="13"/>
      <c r="D18" s="400" t="s">
        <v>169</v>
      </c>
      <c r="E18" s="401"/>
      <c r="F18" s="401"/>
      <c r="G18" s="401"/>
      <c r="H18" s="401"/>
      <c r="I18" s="401"/>
      <c r="J18" s="401"/>
      <c r="K18" s="402"/>
      <c r="L18" s="14"/>
      <c r="N18" s="19"/>
    </row>
    <row r="19" spans="3:14" ht="11.25">
      <c r="C19" s="13"/>
      <c r="D19" s="16" t="s">
        <v>66</v>
      </c>
      <c r="E19" s="17" t="s">
        <v>170</v>
      </c>
      <c r="F19" s="396"/>
      <c r="G19" s="396"/>
      <c r="H19" s="396"/>
      <c r="I19" s="396"/>
      <c r="J19" s="396"/>
      <c r="K19" s="397"/>
      <c r="L19" s="14"/>
      <c r="N19" s="19"/>
    </row>
    <row r="20" spans="3:14" ht="22.5">
      <c r="C20" s="13"/>
      <c r="D20" s="16" t="s">
        <v>67</v>
      </c>
      <c r="E20" s="23" t="s">
        <v>171</v>
      </c>
      <c r="F20" s="398"/>
      <c r="G20" s="398"/>
      <c r="H20" s="398"/>
      <c r="I20" s="398"/>
      <c r="J20" s="398"/>
      <c r="K20" s="399"/>
      <c r="L20" s="14"/>
      <c r="N20" s="19"/>
    </row>
    <row r="21" spans="3:14" ht="22.5">
      <c r="C21" s="13"/>
      <c r="D21" s="16" t="s">
        <v>68</v>
      </c>
      <c r="E21" s="23" t="s">
        <v>172</v>
      </c>
      <c r="F21" s="398"/>
      <c r="G21" s="398"/>
      <c r="H21" s="398"/>
      <c r="I21" s="398"/>
      <c r="J21" s="398"/>
      <c r="K21" s="399"/>
      <c r="L21" s="14"/>
      <c r="N21" s="19"/>
    </row>
    <row r="22" spans="3:14" ht="22.5">
      <c r="C22" s="13"/>
      <c r="D22" s="16" t="s">
        <v>173</v>
      </c>
      <c r="E22" s="23" t="s">
        <v>174</v>
      </c>
      <c r="F22" s="398"/>
      <c r="G22" s="398"/>
      <c r="H22" s="398"/>
      <c r="I22" s="398"/>
      <c r="J22" s="398"/>
      <c r="K22" s="399"/>
      <c r="L22" s="14"/>
      <c r="N22" s="19"/>
    </row>
    <row r="23" spans="3:14" ht="22.5">
      <c r="C23" s="13"/>
      <c r="D23" s="16" t="s">
        <v>175</v>
      </c>
      <c r="E23" s="23" t="s">
        <v>176</v>
      </c>
      <c r="F23" s="398"/>
      <c r="G23" s="398"/>
      <c r="H23" s="398"/>
      <c r="I23" s="398"/>
      <c r="J23" s="398"/>
      <c r="K23" s="399"/>
      <c r="L23" s="14"/>
      <c r="N23" s="19"/>
    </row>
    <row r="24" spans="3:14" ht="23.25" thickBot="1">
      <c r="C24" s="13"/>
      <c r="D24" s="21" t="s">
        <v>177</v>
      </c>
      <c r="E24" s="24" t="s">
        <v>178</v>
      </c>
      <c r="F24" s="404"/>
      <c r="G24" s="404"/>
      <c r="H24" s="404"/>
      <c r="I24" s="404"/>
      <c r="J24" s="404"/>
      <c r="K24" s="405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410" t="s">
        <v>179</v>
      </c>
      <c r="E26" s="411"/>
      <c r="F26" s="411"/>
      <c r="G26" s="411"/>
      <c r="H26" s="411"/>
      <c r="I26" s="411"/>
      <c r="J26" s="411"/>
      <c r="K26" s="412"/>
      <c r="L26" s="14"/>
      <c r="N26" s="19"/>
    </row>
    <row r="27" spans="3:14" ht="11.25">
      <c r="C27" s="13" t="s">
        <v>180</v>
      </c>
      <c r="D27" s="16" t="s">
        <v>153</v>
      </c>
      <c r="E27" s="23" t="s">
        <v>181</v>
      </c>
      <c r="F27" s="398"/>
      <c r="G27" s="398"/>
      <c r="H27" s="398"/>
      <c r="I27" s="398"/>
      <c r="J27" s="398"/>
      <c r="K27" s="399"/>
      <c r="L27" s="14"/>
      <c r="N27" s="19"/>
    </row>
    <row r="28" spans="3:14" ht="12" thickBot="1">
      <c r="C28" s="13" t="s">
        <v>182</v>
      </c>
      <c r="D28" s="413" t="s">
        <v>183</v>
      </c>
      <c r="E28" s="414"/>
      <c r="F28" s="414"/>
      <c r="G28" s="414"/>
      <c r="H28" s="414"/>
      <c r="I28" s="414"/>
      <c r="J28" s="414"/>
      <c r="K28" s="415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410" t="s">
        <v>184</v>
      </c>
      <c r="E30" s="411"/>
      <c r="F30" s="411"/>
      <c r="G30" s="411"/>
      <c r="H30" s="411"/>
      <c r="I30" s="411"/>
      <c r="J30" s="411"/>
      <c r="K30" s="412"/>
      <c r="L30" s="14"/>
      <c r="N30" s="19"/>
    </row>
    <row r="31" spans="3:14" ht="12" thickBot="1">
      <c r="C31" s="13"/>
      <c r="D31" s="26" t="s">
        <v>154</v>
      </c>
      <c r="E31" s="27" t="s">
        <v>185</v>
      </c>
      <c r="F31" s="406"/>
      <c r="G31" s="406"/>
      <c r="H31" s="406"/>
      <c r="I31" s="406"/>
      <c r="J31" s="406"/>
      <c r="K31" s="407"/>
      <c r="L31" s="14"/>
      <c r="N31" s="19"/>
    </row>
    <row r="32" spans="3:14" ht="22.5">
      <c r="C32" s="13"/>
      <c r="D32" s="28"/>
      <c r="E32" s="29" t="s">
        <v>186</v>
      </c>
      <c r="F32" s="29" t="s">
        <v>187</v>
      </c>
      <c r="G32" s="30" t="s">
        <v>188</v>
      </c>
      <c r="H32" s="408" t="s">
        <v>50</v>
      </c>
      <c r="I32" s="408"/>
      <c r="J32" s="408"/>
      <c r="K32" s="409"/>
      <c r="L32" s="14"/>
      <c r="N32" s="19"/>
    </row>
    <row r="33" spans="3:14" ht="11.25">
      <c r="C33" s="13" t="s">
        <v>180</v>
      </c>
      <c r="D33" s="16" t="s">
        <v>51</v>
      </c>
      <c r="E33" s="23" t="s">
        <v>52</v>
      </c>
      <c r="F33" s="41"/>
      <c r="G33" s="41"/>
      <c r="H33" s="398"/>
      <c r="I33" s="398"/>
      <c r="J33" s="398"/>
      <c r="K33" s="399"/>
      <c r="L33" s="14"/>
      <c r="N33" s="19"/>
    </row>
    <row r="34" spans="3:14" ht="12" thickBot="1">
      <c r="C34" s="13" t="s">
        <v>182</v>
      </c>
      <c r="D34" s="413" t="s">
        <v>53</v>
      </c>
      <c r="E34" s="414"/>
      <c r="F34" s="414"/>
      <c r="G34" s="414"/>
      <c r="H34" s="414"/>
      <c r="I34" s="414"/>
      <c r="J34" s="414"/>
      <c r="K34" s="415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410" t="s">
        <v>54</v>
      </c>
      <c r="E36" s="411"/>
      <c r="F36" s="411"/>
      <c r="G36" s="411"/>
      <c r="H36" s="411"/>
      <c r="I36" s="411"/>
      <c r="J36" s="411"/>
      <c r="K36" s="412"/>
      <c r="L36" s="14"/>
      <c r="N36" s="19"/>
    </row>
    <row r="37" spans="3:14" ht="24.75" customHeight="1">
      <c r="C37" s="13"/>
      <c r="D37" s="31"/>
      <c r="E37" s="20" t="s">
        <v>55</v>
      </c>
      <c r="F37" s="20" t="s">
        <v>56</v>
      </c>
      <c r="G37" s="20" t="s">
        <v>57</v>
      </c>
      <c r="H37" s="20" t="s">
        <v>58</v>
      </c>
      <c r="I37" s="427" t="s">
        <v>59</v>
      </c>
      <c r="J37" s="428"/>
      <c r="K37" s="429"/>
      <c r="L37" s="14"/>
      <c r="N37" s="19"/>
    </row>
    <row r="38" spans="3:12" ht="11.25">
      <c r="C38" s="13" t="s">
        <v>180</v>
      </c>
      <c r="D38" s="16" t="s">
        <v>60</v>
      </c>
      <c r="E38" s="41"/>
      <c r="F38" s="41"/>
      <c r="G38" s="41"/>
      <c r="H38" s="41"/>
      <c r="I38" s="390"/>
      <c r="J38" s="391"/>
      <c r="K38" s="392"/>
      <c r="L38" s="14"/>
    </row>
    <row r="39" spans="3:12" ht="11.25">
      <c r="C39" s="1" t="s">
        <v>85</v>
      </c>
      <c r="D39" s="16" t="s">
        <v>86</v>
      </c>
      <c r="E39" s="41"/>
      <c r="F39" s="41"/>
      <c r="G39" s="41"/>
      <c r="H39" s="41"/>
      <c r="I39" s="390"/>
      <c r="J39" s="391"/>
      <c r="K39" s="392"/>
      <c r="L39" s="14"/>
    </row>
    <row r="40" spans="3:12" ht="11.25">
      <c r="C40" s="1" t="s">
        <v>85</v>
      </c>
      <c r="D40" s="16" t="s">
        <v>87</v>
      </c>
      <c r="E40" s="41"/>
      <c r="F40" s="41"/>
      <c r="G40" s="41"/>
      <c r="H40" s="41"/>
      <c r="I40" s="390"/>
      <c r="J40" s="391"/>
      <c r="K40" s="392"/>
      <c r="L40" s="14"/>
    </row>
    <row r="41" spans="3:12" ht="11.25">
      <c r="C41" s="1" t="s">
        <v>85</v>
      </c>
      <c r="D41" s="16" t="s">
        <v>88</v>
      </c>
      <c r="E41" s="41"/>
      <c r="F41" s="41"/>
      <c r="G41" s="41"/>
      <c r="H41" s="41"/>
      <c r="I41" s="390"/>
      <c r="J41" s="391"/>
      <c r="K41" s="392"/>
      <c r="L41" s="14"/>
    </row>
    <row r="42" spans="3:12" ht="11.25">
      <c r="C42" s="1" t="s">
        <v>85</v>
      </c>
      <c r="D42" s="16" t="s">
        <v>89</v>
      </c>
      <c r="E42" s="41"/>
      <c r="F42" s="41"/>
      <c r="G42" s="41"/>
      <c r="H42" s="41"/>
      <c r="I42" s="390"/>
      <c r="J42" s="391"/>
      <c r="K42" s="392"/>
      <c r="L42" s="14"/>
    </row>
    <row r="43" spans="3:12" ht="11.25">
      <c r="C43" s="1" t="s">
        <v>85</v>
      </c>
      <c r="D43" s="16" t="s">
        <v>90</v>
      </c>
      <c r="E43" s="41"/>
      <c r="F43" s="41"/>
      <c r="G43" s="41"/>
      <c r="H43" s="41"/>
      <c r="I43" s="390"/>
      <c r="J43" s="391"/>
      <c r="K43" s="392"/>
      <c r="L43" s="14"/>
    </row>
    <row r="44" spans="3:12" ht="11.25">
      <c r="C44" s="1" t="s">
        <v>85</v>
      </c>
      <c r="D44" s="16" t="s">
        <v>91</v>
      </c>
      <c r="E44" s="41"/>
      <c r="F44" s="41"/>
      <c r="G44" s="41"/>
      <c r="H44" s="41"/>
      <c r="I44" s="390"/>
      <c r="J44" s="391"/>
      <c r="K44" s="392"/>
      <c r="L44" s="14"/>
    </row>
    <row r="45" spans="3:12" ht="11.25">
      <c r="C45" s="1" t="s">
        <v>85</v>
      </c>
      <c r="D45" s="16" t="s">
        <v>92</v>
      </c>
      <c r="E45" s="41"/>
      <c r="F45" s="41"/>
      <c r="G45" s="41"/>
      <c r="H45" s="41"/>
      <c r="I45" s="390"/>
      <c r="J45" s="391"/>
      <c r="K45" s="392"/>
      <c r="L45" s="14"/>
    </row>
    <row r="46" spans="3:12" ht="11.25">
      <c r="C46" s="1" t="s">
        <v>85</v>
      </c>
      <c r="D46" s="16" t="s">
        <v>93</v>
      </c>
      <c r="E46" s="41"/>
      <c r="F46" s="41"/>
      <c r="G46" s="41"/>
      <c r="H46" s="41"/>
      <c r="I46" s="390"/>
      <c r="J46" s="391"/>
      <c r="K46" s="392"/>
      <c r="L46" s="14"/>
    </row>
    <row r="47" spans="3:12" ht="11.25">
      <c r="C47" s="1" t="s">
        <v>85</v>
      </c>
      <c r="D47" s="16" t="s">
        <v>94</v>
      </c>
      <c r="E47" s="41"/>
      <c r="F47" s="41"/>
      <c r="G47" s="41"/>
      <c r="H47" s="41"/>
      <c r="I47" s="390"/>
      <c r="J47" s="391"/>
      <c r="K47" s="392"/>
      <c r="L47" s="14"/>
    </row>
    <row r="48" spans="3:12" ht="11.25">
      <c r="C48" s="1" t="s">
        <v>85</v>
      </c>
      <c r="D48" s="16" t="s">
        <v>95</v>
      </c>
      <c r="E48" s="41"/>
      <c r="F48" s="41"/>
      <c r="G48" s="41"/>
      <c r="H48" s="41"/>
      <c r="I48" s="390"/>
      <c r="J48" s="391"/>
      <c r="K48" s="392"/>
      <c r="L48" s="14"/>
    </row>
    <row r="49" spans="3:12" ht="11.25">
      <c r="C49" s="1" t="s">
        <v>85</v>
      </c>
      <c r="D49" s="16" t="s">
        <v>96</v>
      </c>
      <c r="E49" s="41"/>
      <c r="F49" s="41"/>
      <c r="G49" s="41"/>
      <c r="H49" s="41"/>
      <c r="I49" s="390"/>
      <c r="J49" s="391"/>
      <c r="K49" s="392"/>
      <c r="L49" s="14"/>
    </row>
    <row r="50" spans="3:12" ht="11.25">
      <c r="C50" s="1" t="s">
        <v>85</v>
      </c>
      <c r="D50" s="16" t="s">
        <v>97</v>
      </c>
      <c r="E50" s="41"/>
      <c r="F50" s="41"/>
      <c r="G50" s="41"/>
      <c r="H50" s="41"/>
      <c r="I50" s="390"/>
      <c r="J50" s="391"/>
      <c r="K50" s="392"/>
      <c r="L50" s="14"/>
    </row>
    <row r="51" spans="3:12" ht="11.25">
      <c r="C51" s="1" t="s">
        <v>85</v>
      </c>
      <c r="D51" s="16" t="s">
        <v>98</v>
      </c>
      <c r="E51" s="41"/>
      <c r="F51" s="41"/>
      <c r="G51" s="41"/>
      <c r="H51" s="41"/>
      <c r="I51" s="390"/>
      <c r="J51" s="391"/>
      <c r="K51" s="392"/>
      <c r="L51" s="14"/>
    </row>
    <row r="52" spans="3:12" ht="11.25">
      <c r="C52" s="1" t="s">
        <v>85</v>
      </c>
      <c r="D52" s="16" t="s">
        <v>99</v>
      </c>
      <c r="E52" s="41"/>
      <c r="F52" s="41"/>
      <c r="G52" s="41"/>
      <c r="H52" s="41"/>
      <c r="I52" s="390"/>
      <c r="J52" s="391"/>
      <c r="K52" s="392"/>
      <c r="L52" s="14"/>
    </row>
    <row r="53" spans="3:12" ht="11.25">
      <c r="C53" s="1" t="s">
        <v>85</v>
      </c>
      <c r="D53" s="16" t="s">
        <v>104</v>
      </c>
      <c r="E53" s="41"/>
      <c r="F53" s="41"/>
      <c r="G53" s="41"/>
      <c r="H53" s="41"/>
      <c r="I53" s="390"/>
      <c r="J53" s="391"/>
      <c r="K53" s="392"/>
      <c r="L53" s="14"/>
    </row>
    <row r="54" spans="3:12" ht="11.25">
      <c r="C54" s="1" t="s">
        <v>85</v>
      </c>
      <c r="D54" s="16" t="s">
        <v>105</v>
      </c>
      <c r="E54" s="41"/>
      <c r="F54" s="41"/>
      <c r="G54" s="41"/>
      <c r="H54" s="41"/>
      <c r="I54" s="390"/>
      <c r="J54" s="391"/>
      <c r="K54" s="392"/>
      <c r="L54" s="14"/>
    </row>
    <row r="55" spans="3:14" ht="12" thickBot="1">
      <c r="C55" s="13" t="s">
        <v>182</v>
      </c>
      <c r="D55" s="413" t="s">
        <v>61</v>
      </c>
      <c r="E55" s="414"/>
      <c r="F55" s="414"/>
      <c r="G55" s="414"/>
      <c r="H55" s="414"/>
      <c r="I55" s="414"/>
      <c r="J55" s="414"/>
      <c r="K55" s="415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24" t="s">
        <v>62</v>
      </c>
      <c r="E57" s="425"/>
      <c r="F57" s="425"/>
      <c r="G57" s="425"/>
      <c r="H57" s="425"/>
      <c r="I57" s="425"/>
      <c r="J57" s="425"/>
      <c r="K57" s="426"/>
      <c r="L57" s="14"/>
      <c r="N57" s="19"/>
    </row>
    <row r="58" spans="3:14" ht="22.5">
      <c r="C58" s="13"/>
      <c r="D58" s="16" t="s">
        <v>63</v>
      </c>
      <c r="E58" s="23" t="s">
        <v>64</v>
      </c>
      <c r="F58" s="418"/>
      <c r="G58" s="419"/>
      <c r="H58" s="419"/>
      <c r="I58" s="419"/>
      <c r="J58" s="419"/>
      <c r="K58" s="420"/>
      <c r="L58" s="14"/>
      <c r="N58" s="19"/>
    </row>
    <row r="59" spans="3:14" ht="22.5">
      <c r="C59" s="13"/>
      <c r="D59" s="16" t="s">
        <v>65</v>
      </c>
      <c r="E59" s="23" t="s">
        <v>150</v>
      </c>
      <c r="F59" s="421"/>
      <c r="G59" s="422"/>
      <c r="H59" s="422"/>
      <c r="I59" s="422"/>
      <c r="J59" s="422"/>
      <c r="K59" s="423"/>
      <c r="L59" s="14"/>
      <c r="N59" s="19"/>
    </row>
    <row r="60" spans="3:14" ht="23.25" thickBot="1">
      <c r="C60" s="13"/>
      <c r="D60" s="21" t="s">
        <v>151</v>
      </c>
      <c r="E60" s="24" t="s">
        <v>70</v>
      </c>
      <c r="F60" s="430"/>
      <c r="G60" s="431"/>
      <c r="H60" s="431"/>
      <c r="I60" s="431"/>
      <c r="J60" s="431"/>
      <c r="K60" s="432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410" t="s">
        <v>71</v>
      </c>
      <c r="E62" s="411"/>
      <c r="F62" s="411"/>
      <c r="G62" s="411"/>
      <c r="H62" s="411"/>
      <c r="I62" s="411"/>
      <c r="J62" s="411"/>
      <c r="K62" s="412"/>
      <c r="L62" s="14"/>
      <c r="N62" s="19"/>
    </row>
    <row r="63" spans="3:14" ht="11.25">
      <c r="C63" s="13"/>
      <c r="D63" s="16"/>
      <c r="E63" s="32" t="s">
        <v>72</v>
      </c>
      <c r="F63" s="416" t="s">
        <v>73</v>
      </c>
      <c r="G63" s="416"/>
      <c r="H63" s="416"/>
      <c r="I63" s="416"/>
      <c r="J63" s="416"/>
      <c r="K63" s="417"/>
      <c r="L63" s="14"/>
      <c r="N63" s="19"/>
    </row>
    <row r="64" spans="3:14" ht="11.25">
      <c r="C64" s="13" t="s">
        <v>180</v>
      </c>
      <c r="D64" s="16" t="s">
        <v>74</v>
      </c>
      <c r="E64" s="39"/>
      <c r="F64" s="421"/>
      <c r="G64" s="422"/>
      <c r="H64" s="422"/>
      <c r="I64" s="422"/>
      <c r="J64" s="422"/>
      <c r="K64" s="423"/>
      <c r="L64" s="14"/>
      <c r="N64" s="19"/>
    </row>
    <row r="65" spans="3:14" ht="12" thickBot="1">
      <c r="C65" s="13" t="s">
        <v>182</v>
      </c>
      <c r="D65" s="413" t="s">
        <v>75</v>
      </c>
      <c r="E65" s="414"/>
      <c r="F65" s="414"/>
      <c r="G65" s="414"/>
      <c r="H65" s="414"/>
      <c r="I65" s="414"/>
      <c r="J65" s="414"/>
      <c r="K65" s="415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24" t="s">
        <v>76</v>
      </c>
      <c r="E67" s="425"/>
      <c r="F67" s="425"/>
      <c r="G67" s="425"/>
      <c r="H67" s="425"/>
      <c r="I67" s="425"/>
      <c r="J67" s="425"/>
      <c r="K67" s="426"/>
      <c r="L67" s="14"/>
      <c r="N67" s="19"/>
    </row>
    <row r="68" spans="3:14" ht="52.5" customHeight="1">
      <c r="C68" s="13"/>
      <c r="D68" s="16" t="s">
        <v>77</v>
      </c>
      <c r="E68" s="23" t="s">
        <v>78</v>
      </c>
      <c r="F68" s="436"/>
      <c r="G68" s="436"/>
      <c r="H68" s="436"/>
      <c r="I68" s="436"/>
      <c r="J68" s="436"/>
      <c r="K68" s="437"/>
      <c r="L68" s="14"/>
      <c r="N68" s="19"/>
    </row>
    <row r="69" spans="3:14" ht="11.25">
      <c r="C69" s="13"/>
      <c r="D69" s="16" t="s">
        <v>79</v>
      </c>
      <c r="E69" s="23" t="s">
        <v>80</v>
      </c>
      <c r="F69" s="433"/>
      <c r="G69" s="434"/>
      <c r="H69" s="434"/>
      <c r="I69" s="434"/>
      <c r="J69" s="434"/>
      <c r="K69" s="435"/>
      <c r="L69" s="14"/>
      <c r="N69" s="19"/>
    </row>
    <row r="70" spans="3:14" ht="11.25">
      <c r="C70" s="13"/>
      <c r="D70" s="16" t="s">
        <v>81</v>
      </c>
      <c r="E70" s="23" t="s">
        <v>82</v>
      </c>
      <c r="F70" s="398"/>
      <c r="G70" s="398"/>
      <c r="H70" s="398"/>
      <c r="I70" s="398"/>
      <c r="J70" s="398"/>
      <c r="K70" s="399"/>
      <c r="L70" s="14"/>
      <c r="N70" s="19"/>
    </row>
    <row r="71" spans="3:12" ht="23.25" thickBot="1">
      <c r="C71" s="13"/>
      <c r="D71" s="21" t="s">
        <v>83</v>
      </c>
      <c r="E71" s="24" t="s">
        <v>84</v>
      </c>
      <c r="F71" s="404"/>
      <c r="G71" s="404"/>
      <c r="H71" s="404"/>
      <c r="I71" s="404"/>
      <c r="J71" s="404"/>
      <c r="K71" s="405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3:K43"/>
    <mergeCell ref="I44:K44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_costs_1">
    <tabColor indexed="31"/>
    <pageSetUpPr fitToPage="1"/>
  </sheetPr>
  <dimension ref="D8:K46"/>
  <sheetViews>
    <sheetView showGridLines="0" zoomScalePageLayoutView="0" workbookViewId="0" topLeftCell="C9">
      <selection activeCell="D12" sqref="D12:K12"/>
    </sheetView>
  </sheetViews>
  <sheetFormatPr defaultColWidth="9.140625" defaultRowHeight="11.25"/>
  <cols>
    <col min="1" max="2" width="0" style="218" hidden="1" customWidth="1"/>
    <col min="3" max="3" width="4.421875" style="218" customWidth="1"/>
    <col min="4" max="4" width="3.00390625" style="218" customWidth="1"/>
    <col min="5" max="5" width="9.00390625" style="218" bestFit="1" customWidth="1"/>
    <col min="6" max="6" width="53.8515625" style="218" customWidth="1"/>
    <col min="7" max="7" width="10.7109375" style="218" customWidth="1"/>
    <col min="8" max="9" width="22.140625" style="218" customWidth="1"/>
    <col min="10" max="10" width="39.8515625" style="218" customWidth="1"/>
    <col min="11" max="11" width="3.00390625" style="218" customWidth="1"/>
    <col min="12" max="16384" width="9.140625" style="21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1" ht="11.25" hidden="1">
      <c r="D8" s="220"/>
      <c r="E8" s="220"/>
      <c r="F8" s="220"/>
      <c r="G8" s="220"/>
      <c r="H8" s="220"/>
      <c r="I8" s="220"/>
      <c r="J8" s="144"/>
      <c r="K8" s="220"/>
    </row>
    <row r="9" spans="4:11" ht="15.75" customHeight="1">
      <c r="D9" s="145"/>
      <c r="E9" s="145"/>
      <c r="F9" s="220"/>
      <c r="G9" s="220"/>
      <c r="H9" s="220"/>
      <c r="I9" s="220"/>
      <c r="K9" s="220"/>
    </row>
    <row r="10" spans="4:11" ht="43.5" customHeight="1">
      <c r="D10" s="146" t="e">
        <f>codeTemplate</f>
        <v>#REF!</v>
      </c>
      <c r="E10" s="145"/>
      <c r="F10" s="220"/>
      <c r="G10" s="220"/>
      <c r="H10" s="220"/>
      <c r="J10" s="164" t="s">
        <v>472</v>
      </c>
      <c r="K10" s="220"/>
    </row>
    <row r="11" spans="4:11" ht="11.25">
      <c r="D11" s="146"/>
      <c r="E11" s="145"/>
      <c r="F11" s="220"/>
      <c r="G11" s="220"/>
      <c r="H11" s="220"/>
      <c r="I11" s="220"/>
      <c r="J11" s="220"/>
      <c r="K11" s="220"/>
    </row>
    <row r="12" spans="4:11" ht="26.25" customHeight="1">
      <c r="D12" s="347" t="s">
        <v>470</v>
      </c>
      <c r="E12" s="348"/>
      <c r="F12" s="348"/>
      <c r="G12" s="348"/>
      <c r="H12" s="348"/>
      <c r="I12" s="348"/>
      <c r="J12" s="348"/>
      <c r="K12" s="349"/>
    </row>
    <row r="13" spans="4:11" ht="18.75" customHeight="1" thickBot="1">
      <c r="D13" s="350" t="str">
        <f>IF(org="","",IF(fil="",org,org&amp;" ("&amp;fil&amp;")"))</f>
        <v>ОАО "Электротехнический комплекс"</v>
      </c>
      <c r="E13" s="351"/>
      <c r="F13" s="351"/>
      <c r="G13" s="351"/>
      <c r="H13" s="351"/>
      <c r="I13" s="351"/>
      <c r="J13" s="351"/>
      <c r="K13" s="352"/>
    </row>
    <row r="14" spans="4:11" ht="11.25">
      <c r="D14" s="147"/>
      <c r="E14" s="226"/>
      <c r="F14" s="226"/>
      <c r="G14" s="226"/>
      <c r="H14" s="226"/>
      <c r="I14" s="226"/>
      <c r="J14" s="226"/>
      <c r="K14" s="226"/>
    </row>
    <row r="15" spans="4:11" ht="11.25">
      <c r="D15" s="148"/>
      <c r="E15" s="227"/>
      <c r="F15" s="227"/>
      <c r="G15" s="227"/>
      <c r="H15" s="227"/>
      <c r="I15" s="227"/>
      <c r="J15" s="227"/>
      <c r="K15" s="228"/>
    </row>
    <row r="16" spans="4:11" ht="18.75" customHeight="1">
      <c r="D16" s="149"/>
      <c r="E16" s="353" t="s">
        <v>348</v>
      </c>
      <c r="F16" s="353" t="s">
        <v>289</v>
      </c>
      <c r="G16" s="353" t="s">
        <v>129</v>
      </c>
      <c r="H16" s="357" t="str">
        <f>IF(god="","Год",god&amp;" год")</f>
        <v>2012 год</v>
      </c>
      <c r="I16" s="358"/>
      <c r="J16" s="355" t="s">
        <v>365</v>
      </c>
      <c r="K16" s="229"/>
    </row>
    <row r="17" spans="4:11" ht="18.75" customHeight="1" thickBot="1">
      <c r="D17" s="149"/>
      <c r="E17" s="354"/>
      <c r="F17" s="354"/>
      <c r="G17" s="354"/>
      <c r="H17" s="143" t="s">
        <v>366</v>
      </c>
      <c r="I17" s="143" t="s">
        <v>367</v>
      </c>
      <c r="J17" s="356"/>
      <c r="K17" s="229"/>
    </row>
    <row r="18" spans="4:11" ht="15.75" customHeight="1">
      <c r="D18" s="149"/>
      <c r="E18" s="230">
        <v>1</v>
      </c>
      <c r="F18" s="230">
        <v>2</v>
      </c>
      <c r="G18" s="230">
        <v>3</v>
      </c>
      <c r="H18" s="230">
        <v>4</v>
      </c>
      <c r="I18" s="230">
        <v>5</v>
      </c>
      <c r="J18" s="230">
        <v>6</v>
      </c>
      <c r="K18" s="229"/>
    </row>
    <row r="19" spans="4:11" ht="22.5">
      <c r="D19" s="231"/>
      <c r="E19" s="137" t="s">
        <v>368</v>
      </c>
      <c r="F19" s="138" t="s">
        <v>369</v>
      </c>
      <c r="G19" s="139" t="s">
        <v>127</v>
      </c>
      <c r="H19" s="176">
        <f>274281.23</f>
        <v>274281.23</v>
      </c>
      <c r="I19" s="177">
        <f>267994.12</f>
        <v>267994.12</v>
      </c>
      <c r="J19" s="142" t="s">
        <v>683</v>
      </c>
      <c r="K19" s="229"/>
    </row>
    <row r="20" spans="4:11" ht="22.5">
      <c r="D20" s="150"/>
      <c r="E20" s="140" t="s">
        <v>290</v>
      </c>
      <c r="F20" s="151" t="s">
        <v>370</v>
      </c>
      <c r="G20" s="152" t="s">
        <v>127</v>
      </c>
      <c r="H20" s="300">
        <f>H21+H31+H38</f>
        <v>70857.23999999999</v>
      </c>
      <c r="I20" s="301">
        <f>I21+I31+I38</f>
        <v>106390.01000000001</v>
      </c>
      <c r="J20" s="333" t="s">
        <v>683</v>
      </c>
      <c r="K20" s="229"/>
    </row>
    <row r="21" spans="4:11" ht="15" customHeight="1">
      <c r="D21" s="150"/>
      <c r="E21" s="140" t="s">
        <v>25</v>
      </c>
      <c r="F21" s="153" t="s">
        <v>371</v>
      </c>
      <c r="G21" s="152" t="s">
        <v>127</v>
      </c>
      <c r="H21" s="300">
        <f>H22+H24+H26+H27</f>
        <v>50628.24</v>
      </c>
      <c r="I21" s="301">
        <f>I22+I24+I26+I27</f>
        <v>58978.15</v>
      </c>
      <c r="J21" s="142" t="s">
        <v>683</v>
      </c>
      <c r="K21" s="229"/>
    </row>
    <row r="22" spans="4:11" ht="15" customHeight="1">
      <c r="D22" s="150"/>
      <c r="E22" s="140" t="s">
        <v>372</v>
      </c>
      <c r="F22" s="154" t="s">
        <v>373</v>
      </c>
      <c r="G22" s="152" t="s">
        <v>127</v>
      </c>
      <c r="H22" s="175">
        <v>42.33</v>
      </c>
      <c r="I22" s="302">
        <v>0</v>
      </c>
      <c r="J22" s="333" t="s">
        <v>683</v>
      </c>
      <c r="K22" s="229"/>
    </row>
    <row r="23" spans="4:11" ht="15" customHeight="1">
      <c r="D23" s="150"/>
      <c r="E23" s="140" t="s">
        <v>466</v>
      </c>
      <c r="F23" s="156" t="s">
        <v>374</v>
      </c>
      <c r="G23" s="152" t="s">
        <v>127</v>
      </c>
      <c r="H23" s="175">
        <v>42.33</v>
      </c>
      <c r="I23" s="302">
        <v>0</v>
      </c>
      <c r="J23" s="142" t="s">
        <v>683</v>
      </c>
      <c r="K23" s="229"/>
    </row>
    <row r="24" spans="4:11" ht="22.5">
      <c r="D24" s="150"/>
      <c r="E24" s="140" t="s">
        <v>375</v>
      </c>
      <c r="F24" s="154" t="s">
        <v>376</v>
      </c>
      <c r="G24" s="152" t="s">
        <v>127</v>
      </c>
      <c r="H24" s="175">
        <f>29945.29</f>
        <v>29945.29</v>
      </c>
      <c r="I24" s="302">
        <v>37188.28</v>
      </c>
      <c r="J24" s="333" t="s">
        <v>683</v>
      </c>
      <c r="K24" s="229"/>
    </row>
    <row r="25" spans="4:11" ht="15" customHeight="1">
      <c r="D25" s="150"/>
      <c r="E25" s="140" t="s">
        <v>467</v>
      </c>
      <c r="F25" s="156" t="s">
        <v>374</v>
      </c>
      <c r="G25" s="152" t="s">
        <v>127</v>
      </c>
      <c r="H25" s="175">
        <v>0</v>
      </c>
      <c r="I25" s="302">
        <v>0</v>
      </c>
      <c r="J25" s="142" t="s">
        <v>683</v>
      </c>
      <c r="K25" s="229"/>
    </row>
    <row r="26" spans="4:11" ht="15" customHeight="1">
      <c r="D26" s="150"/>
      <c r="E26" s="140" t="s">
        <v>468</v>
      </c>
      <c r="F26" s="154" t="s">
        <v>377</v>
      </c>
      <c r="G26" s="152" t="s">
        <v>127</v>
      </c>
      <c r="H26" s="175">
        <v>7495.72</v>
      </c>
      <c r="I26" s="302">
        <v>8399.65</v>
      </c>
      <c r="J26" s="142" t="s">
        <v>683</v>
      </c>
      <c r="K26" s="229"/>
    </row>
    <row r="27" spans="4:11" ht="15" customHeight="1">
      <c r="D27" s="150"/>
      <c r="E27" s="140" t="s">
        <v>469</v>
      </c>
      <c r="F27" s="154" t="s">
        <v>378</v>
      </c>
      <c r="G27" s="152" t="s">
        <v>127</v>
      </c>
      <c r="H27" s="300">
        <f>SUM(H28:H30)</f>
        <v>13144.899999999994</v>
      </c>
      <c r="I27" s="301">
        <f>SUM(I28:I30)</f>
        <v>13390.22</v>
      </c>
      <c r="J27" s="142" t="s">
        <v>683</v>
      </c>
      <c r="K27" s="229"/>
    </row>
    <row r="28" spans="4:11" ht="15" customHeight="1">
      <c r="D28" s="150"/>
      <c r="E28" s="140" t="s">
        <v>379</v>
      </c>
      <c r="F28" s="156" t="s">
        <v>380</v>
      </c>
      <c r="G28" s="152" t="s">
        <v>127</v>
      </c>
      <c r="H28" s="175">
        <v>0</v>
      </c>
      <c r="I28" s="302">
        <v>0</v>
      </c>
      <c r="J28" s="142" t="s">
        <v>683</v>
      </c>
      <c r="K28" s="229"/>
    </row>
    <row r="29" spans="4:11" ht="15" customHeight="1">
      <c r="D29" s="150"/>
      <c r="E29" s="140" t="s">
        <v>381</v>
      </c>
      <c r="F29" s="156" t="s">
        <v>382</v>
      </c>
      <c r="G29" s="152" t="s">
        <v>127</v>
      </c>
      <c r="H29" s="175">
        <v>0</v>
      </c>
      <c r="I29" s="302">
        <v>0</v>
      </c>
      <c r="J29" s="142" t="s">
        <v>683</v>
      </c>
      <c r="K29" s="229"/>
    </row>
    <row r="30" spans="4:11" ht="15" customHeight="1">
      <c r="D30" s="150"/>
      <c r="E30" s="140" t="s">
        <v>383</v>
      </c>
      <c r="F30" s="156" t="s">
        <v>384</v>
      </c>
      <c r="G30" s="152" t="s">
        <v>127</v>
      </c>
      <c r="H30" s="175">
        <f>50628.24-H22-H24-H26</f>
        <v>13144.899999999994</v>
      </c>
      <c r="I30" s="302">
        <v>13390.22</v>
      </c>
      <c r="J30" s="142" t="s">
        <v>683</v>
      </c>
      <c r="K30" s="229"/>
    </row>
    <row r="31" spans="4:11" ht="15" customHeight="1">
      <c r="D31" s="150"/>
      <c r="E31" s="140" t="s">
        <v>29</v>
      </c>
      <c r="F31" s="153" t="s">
        <v>385</v>
      </c>
      <c r="G31" s="152" t="s">
        <v>127</v>
      </c>
      <c r="H31" s="300">
        <f>SUM(H32:H33)</f>
        <v>394.53</v>
      </c>
      <c r="I31" s="301">
        <f>SUM(I32:I33)</f>
        <v>47411.86</v>
      </c>
      <c r="J31" s="333" t="s">
        <v>683</v>
      </c>
      <c r="K31" s="229"/>
    </row>
    <row r="32" spans="4:11" ht="15" customHeight="1">
      <c r="D32" s="150"/>
      <c r="E32" s="140" t="s">
        <v>386</v>
      </c>
      <c r="F32" s="154" t="s">
        <v>387</v>
      </c>
      <c r="G32" s="152" t="s">
        <v>127</v>
      </c>
      <c r="H32" s="175">
        <v>0</v>
      </c>
      <c r="I32" s="302">
        <v>0</v>
      </c>
      <c r="J32" s="142" t="s">
        <v>683</v>
      </c>
      <c r="K32" s="229"/>
    </row>
    <row r="33" spans="4:11" ht="15" customHeight="1">
      <c r="D33" s="150"/>
      <c r="E33" s="140" t="s">
        <v>388</v>
      </c>
      <c r="F33" s="154" t="s">
        <v>389</v>
      </c>
      <c r="G33" s="152" t="s">
        <v>127</v>
      </c>
      <c r="H33" s="300">
        <f>SUM(H34:H37)</f>
        <v>394.53</v>
      </c>
      <c r="I33" s="301">
        <f>SUM(I34:I37)</f>
        <v>47411.86</v>
      </c>
      <c r="J33" s="333" t="s">
        <v>683</v>
      </c>
      <c r="K33" s="229"/>
    </row>
    <row r="34" spans="4:11" ht="15" customHeight="1">
      <c r="D34" s="150"/>
      <c r="E34" s="140" t="s">
        <v>390</v>
      </c>
      <c r="F34" s="156" t="s">
        <v>391</v>
      </c>
      <c r="G34" s="152" t="s">
        <v>127</v>
      </c>
      <c r="H34" s="175">
        <v>0</v>
      </c>
      <c r="I34" s="302">
        <v>46191.98</v>
      </c>
      <c r="J34" s="333" t="s">
        <v>684</v>
      </c>
      <c r="K34" s="229"/>
    </row>
    <row r="35" spans="4:11" ht="15" customHeight="1">
      <c r="D35" s="150"/>
      <c r="E35" s="140" t="s">
        <v>392</v>
      </c>
      <c r="F35" s="156" t="s">
        <v>393</v>
      </c>
      <c r="G35" s="152" t="s">
        <v>127</v>
      </c>
      <c r="H35" s="175">
        <v>0</v>
      </c>
      <c r="I35" s="302">
        <v>0</v>
      </c>
      <c r="J35" s="142" t="s">
        <v>683</v>
      </c>
      <c r="K35" s="229"/>
    </row>
    <row r="36" spans="4:11" ht="15" customHeight="1">
      <c r="D36" s="150"/>
      <c r="E36" s="140" t="s">
        <v>394</v>
      </c>
      <c r="F36" s="156" t="s">
        <v>395</v>
      </c>
      <c r="G36" s="152" t="s">
        <v>127</v>
      </c>
      <c r="H36" s="175">
        <v>0</v>
      </c>
      <c r="I36" s="302">
        <v>0</v>
      </c>
      <c r="J36" s="142" t="s">
        <v>683</v>
      </c>
      <c r="K36" s="229"/>
    </row>
    <row r="37" spans="4:11" ht="15" customHeight="1">
      <c r="D37" s="150"/>
      <c r="E37" s="140" t="s">
        <v>396</v>
      </c>
      <c r="F37" s="156" t="s">
        <v>397</v>
      </c>
      <c r="G37" s="152" t="s">
        <v>127</v>
      </c>
      <c r="H37" s="175">
        <v>394.53</v>
      </c>
      <c r="I37" s="302">
        <v>1219.88</v>
      </c>
      <c r="J37" s="333" t="s">
        <v>685</v>
      </c>
      <c r="K37" s="229"/>
    </row>
    <row r="38" spans="4:11" ht="33.75">
      <c r="D38" s="150"/>
      <c r="E38" s="140" t="s">
        <v>34</v>
      </c>
      <c r="F38" s="153" t="s">
        <v>398</v>
      </c>
      <c r="G38" s="152" t="s">
        <v>127</v>
      </c>
      <c r="H38" s="303">
        <v>19834.47</v>
      </c>
      <c r="I38" s="302">
        <v>0</v>
      </c>
      <c r="J38" s="142" t="s">
        <v>683</v>
      </c>
      <c r="K38" s="229"/>
    </row>
    <row r="39" spans="4:11" ht="22.5">
      <c r="D39" s="231"/>
      <c r="E39" s="137" t="s">
        <v>399</v>
      </c>
      <c r="F39" s="138" t="s">
        <v>400</v>
      </c>
      <c r="G39" s="139" t="s">
        <v>127</v>
      </c>
      <c r="H39" s="304">
        <f>H25+H23</f>
        <v>42.33</v>
      </c>
      <c r="I39" s="304">
        <f>I25+I23</f>
        <v>0</v>
      </c>
      <c r="J39" s="142" t="s">
        <v>683</v>
      </c>
      <c r="K39" s="229"/>
    </row>
    <row r="40" spans="4:11" ht="33.75">
      <c r="D40" s="231"/>
      <c r="E40" s="137" t="s">
        <v>401</v>
      </c>
      <c r="F40" s="138" t="s">
        <v>402</v>
      </c>
      <c r="G40" s="139" t="s">
        <v>127</v>
      </c>
      <c r="H40" s="176">
        <v>0</v>
      </c>
      <c r="I40" s="177">
        <v>0</v>
      </c>
      <c r="J40" s="142" t="s">
        <v>689</v>
      </c>
      <c r="K40" s="229"/>
    </row>
    <row r="41" spans="4:11" ht="23.25" thickBot="1">
      <c r="D41" s="150"/>
      <c r="E41" s="141" t="s">
        <v>290</v>
      </c>
      <c r="F41" s="157" t="s">
        <v>403</v>
      </c>
      <c r="G41" s="158" t="s">
        <v>127</v>
      </c>
      <c r="H41" s="305">
        <v>11068.93</v>
      </c>
      <c r="I41" s="306">
        <v>8846.36</v>
      </c>
      <c r="J41" s="333" t="s">
        <v>683</v>
      </c>
      <c r="K41" s="229"/>
    </row>
    <row r="42" spans="4:11" ht="11.25">
      <c r="D42" s="150"/>
      <c r="E42" s="159"/>
      <c r="F42" s="160"/>
      <c r="G42" s="161"/>
      <c r="H42" s="162"/>
      <c r="I42" s="162"/>
      <c r="J42" s="162"/>
      <c r="K42" s="229"/>
    </row>
    <row r="43" spans="4:11" ht="30.75" customHeight="1">
      <c r="D43" s="163"/>
      <c r="E43" s="345" t="s">
        <v>471</v>
      </c>
      <c r="F43" s="345"/>
      <c r="G43" s="345"/>
      <c r="H43" s="345"/>
      <c r="I43" s="345"/>
      <c r="J43" s="345"/>
      <c r="K43" s="229"/>
    </row>
    <row r="44" spans="4:11" ht="30.75" customHeight="1">
      <c r="D44" s="163"/>
      <c r="E44" s="346" t="s">
        <v>488</v>
      </c>
      <c r="F44" s="345"/>
      <c r="G44" s="345"/>
      <c r="H44" s="345"/>
      <c r="I44" s="345"/>
      <c r="J44" s="345"/>
      <c r="K44" s="229"/>
    </row>
    <row r="45" spans="4:11" ht="30.75" customHeight="1">
      <c r="D45" s="163"/>
      <c r="E45" s="346" t="s">
        <v>489</v>
      </c>
      <c r="F45" s="345"/>
      <c r="G45" s="345"/>
      <c r="H45" s="345"/>
      <c r="I45" s="345"/>
      <c r="J45" s="345"/>
      <c r="K45" s="229"/>
    </row>
    <row r="46" spans="4:11" ht="12" thickBot="1">
      <c r="D46" s="222"/>
      <c r="E46" s="223"/>
      <c r="F46" s="223"/>
      <c r="G46" s="223"/>
      <c r="H46" s="223"/>
      <c r="I46" s="223"/>
      <c r="J46" s="223"/>
      <c r="K46" s="224"/>
    </row>
  </sheetData>
  <sheetProtection formatColumns="0" formatRows="0"/>
  <mergeCells count="10">
    <mergeCell ref="E43:J43"/>
    <mergeCell ref="E44:J44"/>
    <mergeCell ref="E45:J45"/>
    <mergeCell ref="D12:K12"/>
    <mergeCell ref="D13:K13"/>
    <mergeCell ref="G16:G17"/>
    <mergeCell ref="F16:F17"/>
    <mergeCell ref="E16:E17"/>
    <mergeCell ref="J16:J17"/>
    <mergeCell ref="H16:I16"/>
  </mergeCells>
  <conditionalFormatting sqref="I19 I22:I26 I28:I30 I32 I34:I38 I40:I41">
    <cfRule type="expression" priority="1" dxfId="9" stopIfTrue="1">
      <formula>IF(OR(H19="",H19=0,),16,ABS(((H19-I19)/H19)*100))&gt;15</formula>
    </cfRule>
  </conditionalFormatting>
  <conditionalFormatting sqref="I20:I21 I27 I31 I33 I39">
    <cfRule type="expression" priority="2" dxfId="9" stopIfTrue="1">
      <formula>IF(AND(OR(H20="",H20=0,),I20&lt;&gt;0),16,ABS(((H20-I20)/H20)*100))&gt;15</formula>
    </cfRule>
  </conditionalFormatting>
  <dataValidations count="4">
    <dataValidation type="decimal" allowBlank="1" showErrorMessage="1" errorTitle="Ошибка" error="Допускается ввод только неотрицательных чисел!" sqref="H19:I19 H40:I41 H32:I32 H22:I26 H28:I30 H34:I37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H38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J19:J41">
      <formula1>900</formula1>
    </dataValidation>
    <dataValidation type="decimal" allowBlank="1" showErrorMessage="1" errorTitle="Ошибка" error="Допускается ввод только действительных чисел!" sqref="I38">
      <formula1>-999999999999999000000000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_costs_2">
    <tabColor indexed="31"/>
    <pageSetUpPr fitToPage="1"/>
  </sheetPr>
  <dimension ref="D10:K42"/>
  <sheetViews>
    <sheetView showGridLines="0" zoomScalePageLayoutView="0" workbookViewId="0" topLeftCell="C9">
      <selection activeCell="A1" sqref="A1"/>
    </sheetView>
  </sheetViews>
  <sheetFormatPr defaultColWidth="9.140625" defaultRowHeight="11.25"/>
  <cols>
    <col min="1" max="2" width="0" style="218" hidden="1" customWidth="1"/>
    <col min="3" max="4" width="3.00390625" style="218" customWidth="1"/>
    <col min="5" max="5" width="9.140625" style="218" customWidth="1"/>
    <col min="6" max="6" width="53.8515625" style="218" customWidth="1"/>
    <col min="7" max="7" width="10.140625" style="218" customWidth="1"/>
    <col min="8" max="9" width="22.140625" style="218" customWidth="1"/>
    <col min="10" max="10" width="41.28125" style="218" customWidth="1"/>
    <col min="11" max="11" width="3.00390625" style="218" customWidth="1"/>
    <col min="12" max="16384" width="9.140625" style="21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ht="11.25" hidden="1"/>
    <row r="10" spans="4:10" ht="43.5" customHeight="1">
      <c r="D10" s="146" t="e">
        <f>codeTemplate</f>
        <v>#REF!</v>
      </c>
      <c r="E10" s="145"/>
      <c r="F10" s="220"/>
      <c r="G10" s="220"/>
      <c r="J10" s="164" t="s">
        <v>474</v>
      </c>
    </row>
    <row r="11" spans="4:11" ht="15" customHeight="1">
      <c r="D11" s="146"/>
      <c r="E11" s="186"/>
      <c r="F11" s="221"/>
      <c r="G11" s="221"/>
      <c r="H11" s="221"/>
      <c r="I11" s="221"/>
      <c r="J11" s="221"/>
      <c r="K11" s="221"/>
    </row>
    <row r="12" spans="4:11" ht="26.25" customHeight="1">
      <c r="D12" s="360" t="s">
        <v>404</v>
      </c>
      <c r="E12" s="361"/>
      <c r="F12" s="361"/>
      <c r="G12" s="361"/>
      <c r="H12" s="361"/>
      <c r="I12" s="361"/>
      <c r="J12" s="361"/>
      <c r="K12" s="362"/>
    </row>
    <row r="13" spans="4:11" ht="18.75" customHeight="1" thickBot="1">
      <c r="D13" s="350" t="str">
        <f>IF(org="","",IF(fil="",org,org&amp;" ("&amp;fil&amp;")"))</f>
        <v>ОАО "Электротехнический комплекс"</v>
      </c>
      <c r="E13" s="351"/>
      <c r="F13" s="351"/>
      <c r="G13" s="351"/>
      <c r="H13" s="351"/>
      <c r="I13" s="351"/>
      <c r="J13" s="351"/>
      <c r="K13" s="352"/>
    </row>
    <row r="14" spans="4:11" ht="11.25">
      <c r="D14" s="204"/>
      <c r="E14" s="232"/>
      <c r="F14" s="232"/>
      <c r="G14" s="232"/>
      <c r="H14" s="232"/>
      <c r="I14" s="232"/>
      <c r="J14" s="232"/>
      <c r="K14" s="232"/>
    </row>
    <row r="15" spans="4:11" ht="11.25">
      <c r="D15" s="205"/>
      <c r="E15" s="233"/>
      <c r="F15" s="233"/>
      <c r="G15" s="233"/>
      <c r="H15" s="233"/>
      <c r="I15" s="233"/>
      <c r="J15" s="233"/>
      <c r="K15" s="234"/>
    </row>
    <row r="16" spans="4:11" ht="18.75" customHeight="1">
      <c r="D16" s="206"/>
      <c r="E16" s="363" t="s">
        <v>348</v>
      </c>
      <c r="F16" s="363" t="s">
        <v>289</v>
      </c>
      <c r="G16" s="363" t="s">
        <v>129</v>
      </c>
      <c r="H16" s="353" t="str">
        <f>IF(god="","Год",god&amp;" год")</f>
        <v>2012 год</v>
      </c>
      <c r="I16" s="353"/>
      <c r="J16" s="365" t="s">
        <v>365</v>
      </c>
      <c r="K16" s="235"/>
    </row>
    <row r="17" spans="4:11" ht="18.75" customHeight="1" thickBot="1">
      <c r="D17" s="206"/>
      <c r="E17" s="364"/>
      <c r="F17" s="364"/>
      <c r="G17" s="364"/>
      <c r="H17" s="143" t="s">
        <v>366</v>
      </c>
      <c r="I17" s="143" t="s">
        <v>367</v>
      </c>
      <c r="J17" s="366"/>
      <c r="K17" s="235"/>
    </row>
    <row r="18" spans="4:11" ht="15.75" customHeight="1">
      <c r="D18" s="206"/>
      <c r="E18" s="230">
        <v>1</v>
      </c>
      <c r="F18" s="230">
        <v>2</v>
      </c>
      <c r="G18" s="230">
        <v>3</v>
      </c>
      <c r="H18" s="230">
        <v>4</v>
      </c>
      <c r="I18" s="230">
        <v>5</v>
      </c>
      <c r="J18" s="230">
        <v>6</v>
      </c>
      <c r="K18" s="235"/>
    </row>
    <row r="19" spans="4:11" ht="22.5">
      <c r="D19" s="236"/>
      <c r="E19" s="172" t="s">
        <v>368</v>
      </c>
      <c r="F19" s="167" t="s">
        <v>369</v>
      </c>
      <c r="G19" s="165" t="s">
        <v>127</v>
      </c>
      <c r="H19" s="176"/>
      <c r="I19" s="177"/>
      <c r="J19" s="168"/>
      <c r="K19" s="235"/>
    </row>
    <row r="20" spans="4:11" ht="22.5">
      <c r="D20" s="207"/>
      <c r="E20" s="173" t="s">
        <v>290</v>
      </c>
      <c r="F20" s="208" t="s">
        <v>370</v>
      </c>
      <c r="G20" s="209" t="s">
        <v>127</v>
      </c>
      <c r="H20" s="300">
        <f>H21+H27</f>
        <v>0</v>
      </c>
      <c r="I20" s="301">
        <f>I21+I27</f>
        <v>0</v>
      </c>
      <c r="J20" s="192"/>
      <c r="K20" s="235"/>
    </row>
    <row r="21" spans="4:11" ht="15" customHeight="1">
      <c r="D21" s="207"/>
      <c r="E21" s="173" t="s">
        <v>25</v>
      </c>
      <c r="F21" s="210" t="s">
        <v>405</v>
      </c>
      <c r="G21" s="209" t="s">
        <v>127</v>
      </c>
      <c r="H21" s="307">
        <f>H22+H24+H26</f>
        <v>0</v>
      </c>
      <c r="I21" s="301">
        <f>I22+I24+I26</f>
        <v>0</v>
      </c>
      <c r="J21" s="192"/>
      <c r="K21" s="235"/>
    </row>
    <row r="22" spans="4:11" ht="15" customHeight="1">
      <c r="D22" s="207"/>
      <c r="E22" s="173" t="s">
        <v>372</v>
      </c>
      <c r="F22" s="211" t="s">
        <v>373</v>
      </c>
      <c r="G22" s="209" t="s">
        <v>127</v>
      </c>
      <c r="H22" s="175"/>
      <c r="I22" s="302"/>
      <c r="J22" s="192"/>
      <c r="K22" s="235"/>
    </row>
    <row r="23" spans="4:11" ht="15" customHeight="1">
      <c r="D23" s="207"/>
      <c r="E23" s="173" t="s">
        <v>466</v>
      </c>
      <c r="F23" s="212" t="s">
        <v>374</v>
      </c>
      <c r="G23" s="209" t="s">
        <v>127</v>
      </c>
      <c r="H23" s="175"/>
      <c r="I23" s="302"/>
      <c r="J23" s="192"/>
      <c r="K23" s="235"/>
    </row>
    <row r="24" spans="4:11" ht="15" customHeight="1">
      <c r="D24" s="207"/>
      <c r="E24" s="173" t="s">
        <v>375</v>
      </c>
      <c r="F24" s="211" t="s">
        <v>406</v>
      </c>
      <c r="G24" s="209" t="s">
        <v>127</v>
      </c>
      <c r="H24" s="175"/>
      <c r="I24" s="302"/>
      <c r="J24" s="192"/>
      <c r="K24" s="235"/>
    </row>
    <row r="25" spans="4:11" ht="15" customHeight="1">
      <c r="D25" s="207"/>
      <c r="E25" s="173" t="s">
        <v>467</v>
      </c>
      <c r="F25" s="212" t="s">
        <v>374</v>
      </c>
      <c r="G25" s="209" t="s">
        <v>127</v>
      </c>
      <c r="H25" s="175"/>
      <c r="I25" s="302"/>
      <c r="J25" s="192"/>
      <c r="K25" s="235"/>
    </row>
    <row r="26" spans="4:11" ht="15" customHeight="1">
      <c r="D26" s="207"/>
      <c r="E26" s="173" t="s">
        <v>468</v>
      </c>
      <c r="F26" s="211" t="s">
        <v>407</v>
      </c>
      <c r="G26" s="209" t="s">
        <v>127</v>
      </c>
      <c r="H26" s="175"/>
      <c r="I26" s="302"/>
      <c r="J26" s="192"/>
      <c r="K26" s="235"/>
    </row>
    <row r="27" spans="4:11" ht="22.5">
      <c r="D27" s="207"/>
      <c r="E27" s="173" t="s">
        <v>34</v>
      </c>
      <c r="F27" s="210" t="s">
        <v>408</v>
      </c>
      <c r="G27" s="209" t="s">
        <v>127</v>
      </c>
      <c r="H27" s="307">
        <f>SUM(H28:H34)</f>
        <v>0</v>
      </c>
      <c r="I27" s="301">
        <f>SUM(I28:I34)</f>
        <v>0</v>
      </c>
      <c r="J27" s="192"/>
      <c r="K27" s="235"/>
    </row>
    <row r="28" spans="4:11" ht="15" customHeight="1">
      <c r="D28" s="207"/>
      <c r="E28" s="173" t="s">
        <v>409</v>
      </c>
      <c r="F28" s="211" t="s">
        <v>380</v>
      </c>
      <c r="G28" s="209" t="s">
        <v>127</v>
      </c>
      <c r="H28" s="175"/>
      <c r="I28" s="302"/>
      <c r="J28" s="192"/>
      <c r="K28" s="235"/>
    </row>
    <row r="29" spans="4:11" ht="15" customHeight="1">
      <c r="D29" s="207"/>
      <c r="E29" s="173" t="s">
        <v>410</v>
      </c>
      <c r="F29" s="211" t="s">
        <v>300</v>
      </c>
      <c r="G29" s="209" t="s">
        <v>127</v>
      </c>
      <c r="H29" s="175"/>
      <c r="I29" s="302"/>
      <c r="J29" s="192"/>
      <c r="K29" s="235"/>
    </row>
    <row r="30" spans="4:11" ht="15" customHeight="1">
      <c r="D30" s="207"/>
      <c r="E30" s="173" t="s">
        <v>411</v>
      </c>
      <c r="F30" s="211" t="s">
        <v>412</v>
      </c>
      <c r="G30" s="209" t="s">
        <v>127</v>
      </c>
      <c r="H30" s="175"/>
      <c r="I30" s="302"/>
      <c r="J30" s="192"/>
      <c r="K30" s="235"/>
    </row>
    <row r="31" spans="4:11" ht="15" customHeight="1">
      <c r="D31" s="207"/>
      <c r="E31" s="173" t="s">
        <v>386</v>
      </c>
      <c r="F31" s="211" t="s">
        <v>413</v>
      </c>
      <c r="G31" s="209" t="s">
        <v>127</v>
      </c>
      <c r="H31" s="175"/>
      <c r="I31" s="302"/>
      <c r="J31" s="192"/>
      <c r="K31" s="235"/>
    </row>
    <row r="32" spans="4:11" ht="15" customHeight="1">
      <c r="D32" s="207"/>
      <c r="E32" s="173" t="s">
        <v>414</v>
      </c>
      <c r="F32" s="211" t="s">
        <v>415</v>
      </c>
      <c r="G32" s="209" t="s">
        <v>127</v>
      </c>
      <c r="H32" s="175"/>
      <c r="I32" s="302"/>
      <c r="J32" s="192"/>
      <c r="K32" s="235"/>
    </row>
    <row r="33" spans="4:11" ht="33.75">
      <c r="D33" s="207"/>
      <c r="E33" s="173" t="s">
        <v>416</v>
      </c>
      <c r="F33" s="211" t="s">
        <v>417</v>
      </c>
      <c r="G33" s="209" t="s">
        <v>127</v>
      </c>
      <c r="H33" s="175"/>
      <c r="I33" s="302"/>
      <c r="J33" s="192"/>
      <c r="K33" s="235"/>
    </row>
    <row r="34" spans="4:11" ht="15" customHeight="1">
      <c r="D34" s="207"/>
      <c r="E34" s="173" t="s">
        <v>418</v>
      </c>
      <c r="F34" s="211" t="s">
        <v>419</v>
      </c>
      <c r="G34" s="209" t="s">
        <v>127</v>
      </c>
      <c r="H34" s="175"/>
      <c r="I34" s="302"/>
      <c r="J34" s="192"/>
      <c r="K34" s="235"/>
    </row>
    <row r="35" spans="4:11" ht="22.5">
      <c r="D35" s="236"/>
      <c r="E35" s="172" t="s">
        <v>399</v>
      </c>
      <c r="F35" s="167" t="s">
        <v>400</v>
      </c>
      <c r="G35" s="165" t="s">
        <v>127</v>
      </c>
      <c r="H35" s="304">
        <f>H23+H25</f>
        <v>0</v>
      </c>
      <c r="I35" s="304">
        <f>I23+I25</f>
        <v>0</v>
      </c>
      <c r="J35" s="168"/>
      <c r="K35" s="235"/>
    </row>
    <row r="36" spans="4:11" ht="33.75">
      <c r="D36" s="236"/>
      <c r="E36" s="172" t="s">
        <v>401</v>
      </c>
      <c r="F36" s="167" t="s">
        <v>402</v>
      </c>
      <c r="G36" s="165" t="s">
        <v>127</v>
      </c>
      <c r="H36" s="176"/>
      <c r="I36" s="177"/>
      <c r="J36" s="168"/>
      <c r="K36" s="235"/>
    </row>
    <row r="37" spans="4:11" ht="34.5" thickBot="1">
      <c r="D37" s="236"/>
      <c r="E37" s="174" t="s">
        <v>420</v>
      </c>
      <c r="F37" s="225" t="s">
        <v>403</v>
      </c>
      <c r="G37" s="166" t="s">
        <v>127</v>
      </c>
      <c r="H37" s="308"/>
      <c r="I37" s="309"/>
      <c r="J37" s="169"/>
      <c r="K37" s="235"/>
    </row>
    <row r="38" spans="4:11" ht="11.25">
      <c r="D38" s="207"/>
      <c r="E38" s="213"/>
      <c r="F38" s="214"/>
      <c r="G38" s="215"/>
      <c r="H38" s="216"/>
      <c r="I38" s="216"/>
      <c r="J38" s="216"/>
      <c r="K38" s="235"/>
    </row>
    <row r="39" spans="4:11" ht="38.25" customHeight="1">
      <c r="D39" s="217"/>
      <c r="E39" s="359" t="s">
        <v>473</v>
      </c>
      <c r="F39" s="359"/>
      <c r="G39" s="359"/>
      <c r="H39" s="359"/>
      <c r="I39" s="359"/>
      <c r="J39" s="359"/>
      <c r="K39" s="235"/>
    </row>
    <row r="40" spans="4:11" ht="24" customHeight="1">
      <c r="D40" s="217"/>
      <c r="E40" s="359" t="s">
        <v>488</v>
      </c>
      <c r="F40" s="359"/>
      <c r="G40" s="359"/>
      <c r="H40" s="359"/>
      <c r="I40" s="359"/>
      <c r="J40" s="359"/>
      <c r="K40" s="235"/>
    </row>
    <row r="41" spans="4:11" ht="24" customHeight="1">
      <c r="D41" s="217"/>
      <c r="E41" s="359" t="s">
        <v>489</v>
      </c>
      <c r="F41" s="359"/>
      <c r="G41" s="359"/>
      <c r="H41" s="359"/>
      <c r="I41" s="359"/>
      <c r="J41" s="359"/>
      <c r="K41" s="235"/>
    </row>
    <row r="42" spans="4:11" ht="12" thickBot="1">
      <c r="D42" s="222"/>
      <c r="E42" s="223"/>
      <c r="F42" s="223"/>
      <c r="G42" s="223"/>
      <c r="H42" s="223"/>
      <c r="I42" s="223"/>
      <c r="J42" s="223"/>
      <c r="K42" s="224"/>
    </row>
  </sheetData>
  <sheetProtection password="FA9C" sheet="1" scenarios="1" formatColumns="0" formatRows="0"/>
  <mergeCells count="10">
    <mergeCell ref="E39:J39"/>
    <mergeCell ref="E40:J40"/>
    <mergeCell ref="E41:J41"/>
    <mergeCell ref="D12:K12"/>
    <mergeCell ref="D13:K13"/>
    <mergeCell ref="E16:E17"/>
    <mergeCell ref="F16:F17"/>
    <mergeCell ref="G16:G17"/>
    <mergeCell ref="H16:I16"/>
    <mergeCell ref="J16:J17"/>
  </mergeCells>
  <conditionalFormatting sqref="I19 I22:I26 I28:I34 I36:I37">
    <cfRule type="expression" priority="1" dxfId="9" stopIfTrue="1">
      <formula>IF(OR(H19="",H19=0,),16,ABS(((H19-I19)/H19)*100))&gt;15</formula>
    </cfRule>
  </conditionalFormatting>
  <conditionalFormatting sqref="I20:I21 I27 I35">
    <cfRule type="expression" priority="2" dxfId="9" stopIfTrue="1">
      <formula>IF(AND(OR(H20="",H20=0,),I20&lt;&gt;0),16,ABS(((H20-I20)/H20)*100))&gt;15</formula>
    </cfRule>
  </conditionalFormatting>
  <dataValidations count="3">
    <dataValidation type="decimal" allowBlank="1" showErrorMessage="1" errorTitle="Ошибка" error="Допускается ввод только неотрицательных чисел!" sqref="H28:I32 H19:I19 H34:I34 H22:I26 H36:I37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J19:J37">
      <formula1>900</formula1>
    </dataValidation>
    <dataValidation type="decimal" allowBlank="1" showErrorMessage="1" errorTitle="Ошибка" error="Допускается ввод только действительных чисел!" sqref="H33:I33">
      <formula1>-999999999999999000000000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_costs_3">
    <tabColor indexed="31"/>
    <pageSetUpPr fitToPage="1"/>
  </sheetPr>
  <dimension ref="D8:K52"/>
  <sheetViews>
    <sheetView showGridLines="0" zoomScalePageLayoutView="0" workbookViewId="0" topLeftCell="C9">
      <selection activeCell="A1" sqref="A1"/>
    </sheetView>
  </sheetViews>
  <sheetFormatPr defaultColWidth="9.140625" defaultRowHeight="11.25"/>
  <cols>
    <col min="1" max="2" width="0" style="218" hidden="1" customWidth="1"/>
    <col min="3" max="4" width="3.00390625" style="218" customWidth="1"/>
    <col min="5" max="5" width="9.140625" style="218" customWidth="1"/>
    <col min="6" max="6" width="53.8515625" style="218" customWidth="1"/>
    <col min="7" max="7" width="11.140625" style="218" customWidth="1"/>
    <col min="8" max="9" width="22.140625" style="218" customWidth="1"/>
    <col min="10" max="10" width="41.28125" style="218" customWidth="1"/>
    <col min="11" max="11" width="3.00390625" style="218" customWidth="1"/>
    <col min="12" max="16384" width="9.140625" style="21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1" ht="11.25" hidden="1">
      <c r="D8" s="146"/>
      <c r="E8" s="184"/>
      <c r="F8" s="219"/>
      <c r="G8" s="219"/>
      <c r="H8" s="219"/>
      <c r="I8" s="219"/>
      <c r="J8" s="219"/>
      <c r="K8" s="219"/>
    </row>
    <row r="9" spans="4:11" ht="11.25">
      <c r="D9" s="184"/>
      <c r="E9" s="184"/>
      <c r="F9" s="219"/>
      <c r="G9" s="219"/>
      <c r="H9" s="219"/>
      <c r="I9" s="219"/>
      <c r="J9" s="185"/>
      <c r="K9" s="219"/>
    </row>
    <row r="10" spans="4:10" ht="43.5" customHeight="1">
      <c r="D10" s="146" t="e">
        <f>codeTemplate</f>
        <v>#REF!</v>
      </c>
      <c r="E10" s="145"/>
      <c r="F10" s="220"/>
      <c r="G10" s="220"/>
      <c r="J10" s="164" t="s">
        <v>474</v>
      </c>
    </row>
    <row r="11" spans="4:8" ht="15" customHeight="1">
      <c r="D11" s="146"/>
      <c r="E11" s="186"/>
      <c r="F11" s="221"/>
      <c r="G11" s="221"/>
      <c r="H11" s="221"/>
    </row>
    <row r="12" spans="4:11" ht="26.25" customHeight="1">
      <c r="D12" s="367" t="s">
        <v>421</v>
      </c>
      <c r="E12" s="368"/>
      <c r="F12" s="368"/>
      <c r="G12" s="368"/>
      <c r="H12" s="368"/>
      <c r="I12" s="368"/>
      <c r="J12" s="368"/>
      <c r="K12" s="369"/>
    </row>
    <row r="13" spans="4:11" ht="18.75" customHeight="1" thickBot="1">
      <c r="D13" s="350" t="str">
        <f>IF(org="","",IF(fil="",org,org&amp;" ("&amp;fil&amp;")"))</f>
        <v>ОАО "Электротехнический комплекс"</v>
      </c>
      <c r="E13" s="351"/>
      <c r="F13" s="351"/>
      <c r="G13" s="351"/>
      <c r="H13" s="351"/>
      <c r="I13" s="351"/>
      <c r="J13" s="351"/>
      <c r="K13" s="352"/>
    </row>
    <row r="14" spans="4:11" ht="11.25">
      <c r="D14" s="187"/>
      <c r="E14" s="237"/>
      <c r="F14" s="237"/>
      <c r="G14" s="237"/>
      <c r="H14" s="237"/>
      <c r="I14" s="237"/>
      <c r="J14" s="237"/>
      <c r="K14" s="237"/>
    </row>
    <row r="15" spans="4:11" ht="11.25">
      <c r="D15" s="188"/>
      <c r="E15" s="238"/>
      <c r="F15" s="238"/>
      <c r="G15" s="238"/>
      <c r="H15" s="238"/>
      <c r="I15" s="238"/>
      <c r="J15" s="238"/>
      <c r="K15" s="239"/>
    </row>
    <row r="16" spans="4:11" ht="18.75" customHeight="1">
      <c r="D16" s="189"/>
      <c r="E16" s="363" t="s">
        <v>348</v>
      </c>
      <c r="F16" s="363" t="s">
        <v>289</v>
      </c>
      <c r="G16" s="363" t="s">
        <v>129</v>
      </c>
      <c r="H16" s="353" t="str">
        <f>IF(god="","Год",god&amp;" год")</f>
        <v>2012 год</v>
      </c>
      <c r="I16" s="353"/>
      <c r="J16" s="365" t="s">
        <v>365</v>
      </c>
      <c r="K16" s="240"/>
    </row>
    <row r="17" spans="4:11" ht="18.75" customHeight="1" thickBot="1">
      <c r="D17" s="189"/>
      <c r="E17" s="364"/>
      <c r="F17" s="364"/>
      <c r="G17" s="364"/>
      <c r="H17" s="143" t="s">
        <v>366</v>
      </c>
      <c r="I17" s="143" t="s">
        <v>367</v>
      </c>
      <c r="J17" s="366"/>
      <c r="K17" s="240"/>
    </row>
    <row r="18" spans="4:11" ht="15.75" customHeight="1">
      <c r="D18" s="189"/>
      <c r="E18" s="230">
        <v>1</v>
      </c>
      <c r="F18" s="230">
        <v>2</v>
      </c>
      <c r="G18" s="230">
        <v>3</v>
      </c>
      <c r="H18" s="230">
        <v>4</v>
      </c>
      <c r="I18" s="230">
        <v>5</v>
      </c>
      <c r="J18" s="230">
        <v>6</v>
      </c>
      <c r="K18" s="240"/>
    </row>
    <row r="19" spans="4:11" ht="22.5">
      <c r="D19" s="241"/>
      <c r="E19" s="178" t="s">
        <v>368</v>
      </c>
      <c r="F19" s="179" t="s">
        <v>369</v>
      </c>
      <c r="G19" s="180" t="s">
        <v>127</v>
      </c>
      <c r="H19" s="176"/>
      <c r="I19" s="177"/>
      <c r="J19" s="168"/>
      <c r="K19" s="240"/>
    </row>
    <row r="20" spans="4:11" ht="22.5">
      <c r="D20" s="190"/>
      <c r="E20" s="181" t="s">
        <v>290</v>
      </c>
      <c r="F20" s="191" t="s">
        <v>370</v>
      </c>
      <c r="G20" s="182" t="s">
        <v>127</v>
      </c>
      <c r="H20" s="300">
        <f>H21+H27+H34+H36+H38</f>
        <v>0</v>
      </c>
      <c r="I20" s="301">
        <f>I21+I27+I34+I36+I38</f>
        <v>0</v>
      </c>
      <c r="J20" s="192"/>
      <c r="K20" s="240"/>
    </row>
    <row r="21" spans="4:11" ht="22.5">
      <c r="D21" s="190"/>
      <c r="E21" s="181" t="s">
        <v>25</v>
      </c>
      <c r="F21" s="193" t="s">
        <v>422</v>
      </c>
      <c r="G21" s="182" t="s">
        <v>127</v>
      </c>
      <c r="H21" s="310">
        <f>H22+H24+H26</f>
        <v>0</v>
      </c>
      <c r="I21" s="301">
        <f>I22+I24+I26</f>
        <v>0</v>
      </c>
      <c r="J21" s="192"/>
      <c r="K21" s="240"/>
    </row>
    <row r="22" spans="4:11" ht="15" customHeight="1">
      <c r="D22" s="190"/>
      <c r="E22" s="181" t="s">
        <v>372</v>
      </c>
      <c r="F22" s="194" t="s">
        <v>373</v>
      </c>
      <c r="G22" s="182" t="s">
        <v>127</v>
      </c>
      <c r="H22" s="175"/>
      <c r="I22" s="302"/>
      <c r="J22" s="192"/>
      <c r="K22" s="240"/>
    </row>
    <row r="23" spans="4:11" ht="15" customHeight="1">
      <c r="D23" s="190"/>
      <c r="E23" s="181" t="s">
        <v>466</v>
      </c>
      <c r="F23" s="195" t="s">
        <v>374</v>
      </c>
      <c r="G23" s="182" t="s">
        <v>127</v>
      </c>
      <c r="H23" s="175"/>
      <c r="I23" s="302"/>
      <c r="J23" s="192"/>
      <c r="K23" s="240"/>
    </row>
    <row r="24" spans="4:11" ht="15" customHeight="1">
      <c r="D24" s="190"/>
      <c r="E24" s="181" t="s">
        <v>375</v>
      </c>
      <c r="F24" s="194" t="s">
        <v>406</v>
      </c>
      <c r="G24" s="182" t="s">
        <v>127</v>
      </c>
      <c r="H24" s="175"/>
      <c r="I24" s="302"/>
      <c r="J24" s="192"/>
      <c r="K24" s="240"/>
    </row>
    <row r="25" spans="4:11" ht="15" customHeight="1">
      <c r="D25" s="190"/>
      <c r="E25" s="181" t="s">
        <v>467</v>
      </c>
      <c r="F25" s="195" t="s">
        <v>374</v>
      </c>
      <c r="G25" s="182" t="s">
        <v>127</v>
      </c>
      <c r="H25" s="175"/>
      <c r="I25" s="302"/>
      <c r="J25" s="192"/>
      <c r="K25" s="240"/>
    </row>
    <row r="26" spans="4:11" ht="15" customHeight="1">
      <c r="D26" s="190"/>
      <c r="E26" s="181" t="s">
        <v>468</v>
      </c>
      <c r="F26" s="194" t="s">
        <v>423</v>
      </c>
      <c r="G26" s="182" t="s">
        <v>127</v>
      </c>
      <c r="H26" s="175"/>
      <c r="I26" s="302"/>
      <c r="J26" s="192"/>
      <c r="K26" s="240"/>
    </row>
    <row r="27" spans="4:11" ht="15" customHeight="1">
      <c r="D27" s="190"/>
      <c r="E27" s="181" t="s">
        <v>29</v>
      </c>
      <c r="F27" s="193" t="s">
        <v>424</v>
      </c>
      <c r="G27" s="182" t="s">
        <v>127</v>
      </c>
      <c r="H27" s="310">
        <f>SUM(H28:H33)</f>
        <v>0</v>
      </c>
      <c r="I27" s="301">
        <f>SUM(I28:I33)</f>
        <v>0</v>
      </c>
      <c r="J27" s="192"/>
      <c r="K27" s="240"/>
    </row>
    <row r="28" spans="4:11" ht="15" customHeight="1">
      <c r="D28" s="190"/>
      <c r="E28" s="181" t="s">
        <v>386</v>
      </c>
      <c r="F28" s="194" t="s">
        <v>380</v>
      </c>
      <c r="G28" s="182" t="s">
        <v>127</v>
      </c>
      <c r="H28" s="175"/>
      <c r="I28" s="302"/>
      <c r="J28" s="192"/>
      <c r="K28" s="240"/>
    </row>
    <row r="29" spans="4:11" ht="15" customHeight="1">
      <c r="D29" s="190"/>
      <c r="E29" s="181" t="s">
        <v>388</v>
      </c>
      <c r="F29" s="194" t="s">
        <v>300</v>
      </c>
      <c r="G29" s="182" t="s">
        <v>127</v>
      </c>
      <c r="H29" s="175"/>
      <c r="I29" s="302"/>
      <c r="J29" s="192"/>
      <c r="K29" s="240"/>
    </row>
    <row r="30" spans="4:11" ht="15" customHeight="1">
      <c r="D30" s="190"/>
      <c r="E30" s="181" t="s">
        <v>425</v>
      </c>
      <c r="F30" s="194" t="s">
        <v>413</v>
      </c>
      <c r="G30" s="182" t="s">
        <v>127</v>
      </c>
      <c r="H30" s="175"/>
      <c r="I30" s="302"/>
      <c r="J30" s="192"/>
      <c r="K30" s="240"/>
    </row>
    <row r="31" spans="4:11" ht="15" customHeight="1">
      <c r="D31" s="190"/>
      <c r="E31" s="181" t="s">
        <v>426</v>
      </c>
      <c r="F31" s="194" t="s">
        <v>415</v>
      </c>
      <c r="G31" s="182" t="s">
        <v>127</v>
      </c>
      <c r="H31" s="175"/>
      <c r="I31" s="302"/>
      <c r="J31" s="192"/>
      <c r="K31" s="240"/>
    </row>
    <row r="32" spans="4:11" ht="33.75">
      <c r="D32" s="190"/>
      <c r="E32" s="181" t="s">
        <v>426</v>
      </c>
      <c r="F32" s="194" t="s">
        <v>417</v>
      </c>
      <c r="G32" s="182" t="s">
        <v>127</v>
      </c>
      <c r="H32" s="175"/>
      <c r="I32" s="302"/>
      <c r="J32" s="192"/>
      <c r="K32" s="240"/>
    </row>
    <row r="33" spans="4:11" ht="15" customHeight="1">
      <c r="D33" s="190"/>
      <c r="E33" s="181" t="s">
        <v>427</v>
      </c>
      <c r="F33" s="194" t="s">
        <v>428</v>
      </c>
      <c r="G33" s="182" t="s">
        <v>127</v>
      </c>
      <c r="H33" s="175"/>
      <c r="I33" s="302"/>
      <c r="J33" s="192"/>
      <c r="K33" s="240"/>
    </row>
    <row r="34" spans="4:11" ht="15" customHeight="1">
      <c r="D34" s="190"/>
      <c r="E34" s="181" t="s">
        <v>34</v>
      </c>
      <c r="F34" s="193" t="s">
        <v>429</v>
      </c>
      <c r="G34" s="182" t="s">
        <v>127</v>
      </c>
      <c r="H34" s="175"/>
      <c r="I34" s="302"/>
      <c r="J34" s="192"/>
      <c r="K34" s="240"/>
    </row>
    <row r="35" spans="4:11" ht="22.5">
      <c r="D35" s="190"/>
      <c r="E35" s="181" t="s">
        <v>409</v>
      </c>
      <c r="F35" s="194" t="s">
        <v>430</v>
      </c>
      <c r="G35" s="182" t="s">
        <v>127</v>
      </c>
      <c r="H35" s="175"/>
      <c r="I35" s="302"/>
      <c r="J35" s="192"/>
      <c r="K35" s="240"/>
    </row>
    <row r="36" spans="4:11" ht="15" customHeight="1">
      <c r="D36" s="190"/>
      <c r="E36" s="181" t="s">
        <v>39</v>
      </c>
      <c r="F36" s="193" t="s">
        <v>431</v>
      </c>
      <c r="G36" s="182" t="s">
        <v>127</v>
      </c>
      <c r="H36" s="175"/>
      <c r="I36" s="302"/>
      <c r="J36" s="192"/>
      <c r="K36" s="240"/>
    </row>
    <row r="37" spans="4:11" ht="22.5">
      <c r="D37" s="190"/>
      <c r="E37" s="181" t="s">
        <v>432</v>
      </c>
      <c r="F37" s="194" t="s">
        <v>430</v>
      </c>
      <c r="G37" s="182" t="s">
        <v>127</v>
      </c>
      <c r="H37" s="175"/>
      <c r="I37" s="302"/>
      <c r="J37" s="192"/>
      <c r="K37" s="240"/>
    </row>
    <row r="38" spans="4:11" ht="22.5">
      <c r="D38" s="190"/>
      <c r="E38" s="181" t="s">
        <v>43</v>
      </c>
      <c r="F38" s="193" t="s">
        <v>433</v>
      </c>
      <c r="G38" s="182" t="s">
        <v>127</v>
      </c>
      <c r="H38" s="175"/>
      <c r="I38" s="302"/>
      <c r="J38" s="192"/>
      <c r="K38" s="240"/>
    </row>
    <row r="39" spans="4:11" ht="22.5">
      <c r="D39" s="241"/>
      <c r="E39" s="178" t="s">
        <v>399</v>
      </c>
      <c r="F39" s="179" t="s">
        <v>400</v>
      </c>
      <c r="G39" s="180" t="s">
        <v>127</v>
      </c>
      <c r="H39" s="304">
        <f>H23+H25</f>
        <v>0</v>
      </c>
      <c r="I39" s="304">
        <f>I23+I25</f>
        <v>0</v>
      </c>
      <c r="J39" s="192"/>
      <c r="K39" s="240"/>
    </row>
    <row r="40" spans="4:11" ht="33.75">
      <c r="D40" s="241"/>
      <c r="E40" s="178" t="s">
        <v>401</v>
      </c>
      <c r="F40" s="179" t="s">
        <v>402</v>
      </c>
      <c r="G40" s="180" t="s">
        <v>127</v>
      </c>
      <c r="H40" s="176"/>
      <c r="I40" s="177"/>
      <c r="J40" s="192"/>
      <c r="K40" s="240"/>
    </row>
    <row r="41" spans="4:11" ht="22.5">
      <c r="D41" s="190"/>
      <c r="E41" s="181" t="s">
        <v>290</v>
      </c>
      <c r="F41" s="191" t="s">
        <v>403</v>
      </c>
      <c r="G41" s="182" t="s">
        <v>127</v>
      </c>
      <c r="H41" s="175"/>
      <c r="I41" s="302"/>
      <c r="J41" s="192"/>
      <c r="K41" s="240"/>
    </row>
    <row r="42" spans="4:11" ht="15" customHeight="1">
      <c r="D42" s="241"/>
      <c r="E42" s="178" t="s">
        <v>420</v>
      </c>
      <c r="F42" s="179" t="s">
        <v>434</v>
      </c>
      <c r="G42" s="180" t="s">
        <v>347</v>
      </c>
      <c r="H42" s="176"/>
      <c r="I42" s="177"/>
      <c r="J42" s="192"/>
      <c r="K42" s="240"/>
    </row>
    <row r="43" spans="4:11" ht="33.75">
      <c r="D43" s="190"/>
      <c r="E43" s="181" t="s">
        <v>290</v>
      </c>
      <c r="F43" s="191" t="str">
        <f>"Норма доходности инвестированного капитала, установленная федеральным органом исполнительной власти"&amp;IF(OR(name_RO_for_rate="",Date_approval_FST="",number_order_FST=""),""," (приказ "&amp;name_RO_for_rate&amp;" от """&amp;DAY(Date_approval_FST)&amp;""" "&amp;INDEX(MONTH_RP,MATCH(TEXT(Date_approval_FST,"ММММ"),MONTH,0))&amp;" "&amp;YEAR(Date_approval_FST)&amp;" г."&amp;" № "&amp;number_order_FST&amp;")")</f>
        <v>Норма доходности инвестированного капитала, установленная федеральным органом исполнительной власти</v>
      </c>
      <c r="G43" s="182" t="s">
        <v>347</v>
      </c>
      <c r="H43" s="175"/>
      <c r="I43" s="182" t="s">
        <v>291</v>
      </c>
      <c r="J43" s="183" t="s">
        <v>291</v>
      </c>
      <c r="K43" s="240"/>
    </row>
    <row r="44" spans="4:11" ht="15" customHeight="1">
      <c r="D44" s="190"/>
      <c r="E44" s="181" t="s">
        <v>25</v>
      </c>
      <c r="F44" s="193" t="s">
        <v>435</v>
      </c>
      <c r="G44" s="182" t="s">
        <v>347</v>
      </c>
      <c r="H44" s="175"/>
      <c r="I44" s="182" t="s">
        <v>291</v>
      </c>
      <c r="J44" s="183" t="s">
        <v>291</v>
      </c>
      <c r="K44" s="240"/>
    </row>
    <row r="45" spans="4:11" ht="22.5">
      <c r="D45" s="190"/>
      <c r="E45" s="181" t="s">
        <v>29</v>
      </c>
      <c r="F45" s="193" t="s">
        <v>436</v>
      </c>
      <c r="G45" s="182" t="s">
        <v>347</v>
      </c>
      <c r="H45" s="175"/>
      <c r="I45" s="182" t="s">
        <v>291</v>
      </c>
      <c r="J45" s="183" t="s">
        <v>291</v>
      </c>
      <c r="K45" s="240"/>
    </row>
    <row r="46" spans="4:11" ht="33.75">
      <c r="D46" s="190"/>
      <c r="E46" s="181" t="s">
        <v>292</v>
      </c>
      <c r="F46" s="191" t="str">
        <f>"Региональный коэффициент доходности, установленный органом исполнительной власти субъекта Российской Федерации"&amp;IF(OR(name_RO_for_factor="",Date_approval_REG="",number_order_REG=""),""," (приказ "&amp;name_RO_for_factor&amp;" от """&amp;DAY(Date_approval_REG)&amp;""" "&amp;INDEX(MONTH_RP,MATCH(TEXT(Date_approval_REG,"ММММ"),MONTH,0))&amp;" "&amp;YEAR(Date_approval_REG)&amp;" г."&amp;" № "&amp;number_order_REG&amp;")")</f>
        <v>Региональный коэффициент доходности, установленный органом исполнительной власти субъекта Российской Федерации</v>
      </c>
      <c r="G46" s="182" t="s">
        <v>347</v>
      </c>
      <c r="H46" s="175"/>
      <c r="I46" s="182" t="s">
        <v>291</v>
      </c>
      <c r="J46" s="183" t="s">
        <v>291</v>
      </c>
      <c r="K46" s="240"/>
    </row>
    <row r="47" spans="4:11" ht="45.75" thickBot="1">
      <c r="D47" s="190"/>
      <c r="E47" s="196"/>
      <c r="F47" s="197" t="s">
        <v>437</v>
      </c>
      <c r="G47" s="198"/>
      <c r="H47" s="370"/>
      <c r="I47" s="371"/>
      <c r="J47" s="372"/>
      <c r="K47" s="240"/>
    </row>
    <row r="48" spans="4:11" ht="11.25">
      <c r="D48" s="190"/>
      <c r="E48" s="199"/>
      <c r="F48" s="200"/>
      <c r="G48" s="201"/>
      <c r="H48" s="202"/>
      <c r="I48" s="202"/>
      <c r="J48" s="202"/>
      <c r="K48" s="240"/>
    </row>
    <row r="49" spans="4:11" ht="36.75" customHeight="1">
      <c r="D49" s="203"/>
      <c r="E49" s="373" t="s">
        <v>473</v>
      </c>
      <c r="F49" s="373"/>
      <c r="G49" s="373"/>
      <c r="H49" s="373"/>
      <c r="I49" s="373"/>
      <c r="J49" s="373"/>
      <c r="K49" s="240"/>
    </row>
    <row r="50" spans="4:11" ht="25.5" customHeight="1">
      <c r="D50" s="203"/>
      <c r="E50" s="373" t="s">
        <v>488</v>
      </c>
      <c r="F50" s="373"/>
      <c r="G50" s="373"/>
      <c r="H50" s="373"/>
      <c r="I50" s="373"/>
      <c r="J50" s="373"/>
      <c r="K50" s="240"/>
    </row>
    <row r="51" spans="4:11" ht="39" customHeight="1">
      <c r="D51" s="203"/>
      <c r="E51" s="373" t="s">
        <v>521</v>
      </c>
      <c r="F51" s="373"/>
      <c r="G51" s="373"/>
      <c r="H51" s="373"/>
      <c r="I51" s="373"/>
      <c r="J51" s="373"/>
      <c r="K51" s="240"/>
    </row>
    <row r="52" spans="4:11" ht="12" thickBot="1">
      <c r="D52" s="222"/>
      <c r="E52" s="223"/>
      <c r="F52" s="223"/>
      <c r="G52" s="223"/>
      <c r="H52" s="223"/>
      <c r="I52" s="223"/>
      <c r="J52" s="223"/>
      <c r="K52" s="224"/>
    </row>
  </sheetData>
  <sheetProtection password="FA9C" sheet="1" scenarios="1" formatColumns="0" formatRows="0"/>
  <mergeCells count="11">
    <mergeCell ref="H47:J47"/>
    <mergeCell ref="E49:J49"/>
    <mergeCell ref="E50:J50"/>
    <mergeCell ref="E51:J51"/>
    <mergeCell ref="D12:K12"/>
    <mergeCell ref="D13:K13"/>
    <mergeCell ref="E16:E17"/>
    <mergeCell ref="F16:F17"/>
    <mergeCell ref="G16:G17"/>
    <mergeCell ref="H16:I16"/>
    <mergeCell ref="J16:J17"/>
  </mergeCells>
  <conditionalFormatting sqref="I19 I22:I26 I28:I38 I41:I42">
    <cfRule type="expression" priority="1" dxfId="9" stopIfTrue="1">
      <formula>IF(OR(H19="",H19=0,),16,ABS(((H19-I19)/H19)*100))&gt;15</formula>
    </cfRule>
  </conditionalFormatting>
  <conditionalFormatting sqref="I20:I21 I27 I39">
    <cfRule type="expression" priority="2" dxfId="9" stopIfTrue="1">
      <formula>IF(AND(OR(H20="",H20=0,),I20&lt;&gt;0),16,ABS(((H20-I20)/H20)*100))&gt;15</formula>
    </cfRule>
  </conditionalFormatting>
  <conditionalFormatting sqref="I40">
    <cfRule type="cellIs" priority="5" dxfId="9" operator="notEqual" stopIfTrue="1">
      <formula>H40</formula>
    </cfRule>
  </conditionalFormatting>
  <dataValidations count="3">
    <dataValidation type="decimal" allowBlank="1" showErrorMessage="1" errorTitle="Ошибка" error="Допускается ввод только неотрицательных чисел!" sqref="H19:I19 H40:H46 I40:I42 H22:I26 H28:I31 H33:I37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J19:J42">
      <formula1>900</formula1>
    </dataValidation>
    <dataValidation type="decimal" allowBlank="1" showErrorMessage="1" errorTitle="Ошибка" error="Допускается ввод только действительных чисел!" sqref="H32:I32 H38:I38">
      <formula1>-999999999999999000000000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active">
    <tabColor indexed="31"/>
    <pageSetUpPr fitToPage="1"/>
  </sheetPr>
  <dimension ref="D8:K42"/>
  <sheetViews>
    <sheetView showGridLines="0" zoomScalePageLayoutView="0" workbookViewId="0" topLeftCell="C9">
      <selection activeCell="A1" sqref="A1"/>
    </sheetView>
  </sheetViews>
  <sheetFormatPr defaultColWidth="9.140625" defaultRowHeight="11.25"/>
  <cols>
    <col min="1" max="2" width="0" style="218" hidden="1" customWidth="1"/>
    <col min="3" max="4" width="3.00390625" style="218" customWidth="1"/>
    <col min="5" max="5" width="9.140625" style="218" customWidth="1"/>
    <col min="6" max="6" width="53.8515625" style="218" customWidth="1"/>
    <col min="7" max="7" width="11.140625" style="218" customWidth="1"/>
    <col min="8" max="9" width="22.140625" style="218" customWidth="1"/>
    <col min="10" max="10" width="41.28125" style="218" customWidth="1"/>
    <col min="11" max="11" width="3.00390625" style="218" customWidth="1"/>
    <col min="12" max="16384" width="9.140625" style="21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1" ht="11.25" hidden="1">
      <c r="D8" s="146"/>
      <c r="E8" s="184"/>
      <c r="F8" s="249"/>
      <c r="G8" s="249"/>
      <c r="H8" s="249"/>
      <c r="I8" s="249"/>
      <c r="J8" s="249"/>
      <c r="K8" s="249"/>
    </row>
    <row r="9" spans="4:11" ht="11.25">
      <c r="D9" s="184"/>
      <c r="E9" s="184"/>
      <c r="F9" s="249"/>
      <c r="G9" s="249"/>
      <c r="H9" s="249"/>
      <c r="I9" s="249"/>
      <c r="J9" s="185"/>
      <c r="K9" s="249"/>
    </row>
    <row r="10" spans="4:10" ht="43.5" customHeight="1">
      <c r="D10" s="146" t="e">
        <f>codeTemplate</f>
        <v>#REF!</v>
      </c>
      <c r="E10" s="145"/>
      <c r="F10" s="250"/>
      <c r="G10" s="250"/>
      <c r="J10" s="164" t="s">
        <v>474</v>
      </c>
    </row>
    <row r="11" spans="4:8" ht="15" customHeight="1">
      <c r="D11" s="146"/>
      <c r="E11" s="186"/>
      <c r="F11" s="251"/>
      <c r="G11" s="251"/>
      <c r="H11" s="251"/>
    </row>
    <row r="12" spans="4:11" ht="26.25" customHeight="1">
      <c r="D12" s="367" t="s">
        <v>438</v>
      </c>
      <c r="E12" s="368"/>
      <c r="F12" s="368"/>
      <c r="G12" s="368"/>
      <c r="H12" s="368"/>
      <c r="I12" s="368"/>
      <c r="J12" s="368"/>
      <c r="K12" s="369"/>
    </row>
    <row r="13" spans="4:11" ht="18.75" customHeight="1" thickBot="1">
      <c r="D13" s="350" t="str">
        <f>IF(org="","",IF(fil="",org,org&amp;" ("&amp;fil&amp;")"))</f>
        <v>ОАО "Электротехнический комплекс"</v>
      </c>
      <c r="E13" s="351"/>
      <c r="F13" s="351"/>
      <c r="G13" s="351"/>
      <c r="H13" s="351"/>
      <c r="I13" s="351"/>
      <c r="J13" s="351"/>
      <c r="K13" s="352"/>
    </row>
    <row r="14" spans="4:11" ht="11.25">
      <c r="D14" s="187"/>
      <c r="E14" s="237"/>
      <c r="F14" s="237"/>
      <c r="G14" s="237"/>
      <c r="H14" s="237"/>
      <c r="I14" s="237"/>
      <c r="J14" s="237"/>
      <c r="K14" s="237"/>
    </row>
    <row r="15" spans="4:11" ht="11.25">
      <c r="D15" s="188"/>
      <c r="E15" s="238"/>
      <c r="F15" s="238"/>
      <c r="G15" s="238"/>
      <c r="H15" s="238"/>
      <c r="I15" s="238"/>
      <c r="J15" s="238"/>
      <c r="K15" s="239"/>
    </row>
    <row r="16" spans="4:11" ht="18.75" customHeight="1">
      <c r="D16" s="189"/>
      <c r="E16" s="363" t="s">
        <v>348</v>
      </c>
      <c r="F16" s="363" t="s">
        <v>289</v>
      </c>
      <c r="G16" s="363" t="s">
        <v>129</v>
      </c>
      <c r="H16" s="353" t="str">
        <f>IF(god="","Год",god&amp;" год")</f>
        <v>2012 год</v>
      </c>
      <c r="I16" s="353"/>
      <c r="J16" s="365" t="s">
        <v>439</v>
      </c>
      <c r="K16" s="240"/>
    </row>
    <row r="17" spans="4:11" ht="18.75" customHeight="1" thickBot="1">
      <c r="D17" s="189"/>
      <c r="E17" s="364"/>
      <c r="F17" s="364"/>
      <c r="G17" s="364"/>
      <c r="H17" s="143" t="s">
        <v>440</v>
      </c>
      <c r="I17" s="143" t="s">
        <v>441</v>
      </c>
      <c r="J17" s="366"/>
      <c r="K17" s="240"/>
    </row>
    <row r="18" spans="4:11" ht="15.75" customHeight="1">
      <c r="D18" s="189"/>
      <c r="E18" s="230">
        <v>1</v>
      </c>
      <c r="F18" s="230">
        <v>2</v>
      </c>
      <c r="G18" s="230">
        <v>3</v>
      </c>
      <c r="H18" s="230">
        <v>4</v>
      </c>
      <c r="I18" s="230">
        <v>5</v>
      </c>
      <c r="J18" s="230">
        <v>6</v>
      </c>
      <c r="K18" s="240"/>
    </row>
    <row r="19" spans="4:11" ht="22.5">
      <c r="D19" s="252"/>
      <c r="E19" s="259" t="s">
        <v>290</v>
      </c>
      <c r="F19" s="260" t="s">
        <v>442</v>
      </c>
      <c r="G19" s="261" t="s">
        <v>127</v>
      </c>
      <c r="H19" s="311"/>
      <c r="I19" s="302"/>
      <c r="J19" s="291"/>
      <c r="K19" s="248"/>
    </row>
    <row r="20" spans="4:11" ht="15" customHeight="1">
      <c r="D20" s="252"/>
      <c r="E20" s="375" t="s">
        <v>292</v>
      </c>
      <c r="F20" s="377" t="s">
        <v>443</v>
      </c>
      <c r="G20" s="261" t="s">
        <v>127</v>
      </c>
      <c r="H20" s="300">
        <f>H23+H24</f>
        <v>0</v>
      </c>
      <c r="I20" s="301">
        <f>I23+I24</f>
        <v>0</v>
      </c>
      <c r="J20" s="291"/>
      <c r="K20" s="248"/>
    </row>
    <row r="21" spans="4:11" ht="15" customHeight="1">
      <c r="D21" s="252"/>
      <c r="E21" s="375"/>
      <c r="F21" s="377"/>
      <c r="G21" s="261" t="s">
        <v>444</v>
      </c>
      <c r="H21" s="314"/>
      <c r="I21" s="315"/>
      <c r="J21" s="291"/>
      <c r="K21" s="248"/>
    </row>
    <row r="22" spans="4:11" ht="15" customHeight="1">
      <c r="D22" s="252"/>
      <c r="E22" s="375"/>
      <c r="F22" s="377"/>
      <c r="G22" s="261" t="s">
        <v>295</v>
      </c>
      <c r="H22" s="155"/>
      <c r="I22" s="290"/>
      <c r="J22" s="291"/>
      <c r="K22" s="248"/>
    </row>
    <row r="23" spans="4:11" ht="22.5">
      <c r="D23" s="252"/>
      <c r="E23" s="259" t="s">
        <v>66</v>
      </c>
      <c r="F23" s="262" t="s">
        <v>445</v>
      </c>
      <c r="G23" s="261" t="s">
        <v>127</v>
      </c>
      <c r="H23" s="311"/>
      <c r="I23" s="302"/>
      <c r="J23" s="291"/>
      <c r="K23" s="248"/>
    </row>
    <row r="24" spans="4:11" ht="15" customHeight="1">
      <c r="D24" s="252"/>
      <c r="E24" s="375" t="s">
        <v>67</v>
      </c>
      <c r="F24" s="378" t="s">
        <v>446</v>
      </c>
      <c r="G24" s="261" t="s">
        <v>127</v>
      </c>
      <c r="H24" s="300">
        <f>H27+H30+H33</f>
        <v>0</v>
      </c>
      <c r="I24" s="301">
        <f>I27+I30+I33</f>
        <v>0</v>
      </c>
      <c r="J24" s="291"/>
      <c r="K24" s="248"/>
    </row>
    <row r="25" spans="4:11" ht="15" customHeight="1">
      <c r="D25" s="252"/>
      <c r="E25" s="375"/>
      <c r="F25" s="378"/>
      <c r="G25" s="261" t="s">
        <v>444</v>
      </c>
      <c r="H25" s="314"/>
      <c r="I25" s="315"/>
      <c r="J25" s="291"/>
      <c r="K25" s="248"/>
    </row>
    <row r="26" spans="4:11" ht="15" customHeight="1">
      <c r="D26" s="252"/>
      <c r="E26" s="375"/>
      <c r="F26" s="378"/>
      <c r="G26" s="261" t="s">
        <v>295</v>
      </c>
      <c r="H26" s="155"/>
      <c r="I26" s="290"/>
      <c r="J26" s="192"/>
      <c r="K26" s="248"/>
    </row>
    <row r="27" spans="4:11" ht="15" customHeight="1">
      <c r="D27" s="252"/>
      <c r="E27" s="375" t="s">
        <v>447</v>
      </c>
      <c r="F27" s="376" t="s">
        <v>448</v>
      </c>
      <c r="G27" s="261" t="s">
        <v>127</v>
      </c>
      <c r="H27" s="311"/>
      <c r="I27" s="302"/>
      <c r="J27" s="291"/>
      <c r="K27" s="248"/>
    </row>
    <row r="28" spans="4:11" ht="15" customHeight="1">
      <c r="D28" s="252"/>
      <c r="E28" s="375"/>
      <c r="F28" s="376"/>
      <c r="G28" s="261" t="s">
        <v>444</v>
      </c>
      <c r="H28" s="314"/>
      <c r="I28" s="315"/>
      <c r="J28" s="291"/>
      <c r="K28" s="248"/>
    </row>
    <row r="29" spans="4:11" ht="15" customHeight="1">
      <c r="D29" s="252"/>
      <c r="E29" s="375"/>
      <c r="F29" s="376"/>
      <c r="G29" s="261" t="s">
        <v>295</v>
      </c>
      <c r="H29" s="155"/>
      <c r="I29" s="290"/>
      <c r="J29" s="291"/>
      <c r="K29" s="248"/>
    </row>
    <row r="30" spans="4:11" ht="15" customHeight="1">
      <c r="D30" s="252"/>
      <c r="E30" s="375" t="s">
        <v>449</v>
      </c>
      <c r="F30" s="376" t="s">
        <v>450</v>
      </c>
      <c r="G30" s="261" t="s">
        <v>127</v>
      </c>
      <c r="H30" s="311"/>
      <c r="I30" s="302"/>
      <c r="J30" s="291"/>
      <c r="K30" s="248"/>
    </row>
    <row r="31" spans="4:11" ht="15" customHeight="1">
      <c r="D31" s="252"/>
      <c r="E31" s="375"/>
      <c r="F31" s="376"/>
      <c r="G31" s="261" t="s">
        <v>444</v>
      </c>
      <c r="H31" s="314"/>
      <c r="I31" s="315"/>
      <c r="J31" s="291"/>
      <c r="K31" s="248"/>
    </row>
    <row r="32" spans="4:11" ht="15" customHeight="1">
      <c r="D32" s="252"/>
      <c r="E32" s="375"/>
      <c r="F32" s="376"/>
      <c r="G32" s="261" t="s">
        <v>295</v>
      </c>
      <c r="H32" s="155"/>
      <c r="I32" s="290"/>
      <c r="J32" s="291"/>
      <c r="K32" s="248"/>
    </row>
    <row r="33" spans="4:11" ht="15" customHeight="1">
      <c r="D33" s="252"/>
      <c r="E33" s="375" t="s">
        <v>451</v>
      </c>
      <c r="F33" s="376" t="s">
        <v>346</v>
      </c>
      <c r="G33" s="261" t="s">
        <v>127</v>
      </c>
      <c r="H33" s="311"/>
      <c r="I33" s="302"/>
      <c r="J33" s="291"/>
      <c r="K33" s="248"/>
    </row>
    <row r="34" spans="4:11" ht="15" customHeight="1">
      <c r="D34" s="252"/>
      <c r="E34" s="375"/>
      <c r="F34" s="376"/>
      <c r="G34" s="261" t="s">
        <v>444</v>
      </c>
      <c r="H34" s="314"/>
      <c r="I34" s="315"/>
      <c r="J34" s="291"/>
      <c r="K34" s="248"/>
    </row>
    <row r="35" spans="4:11" ht="15" customHeight="1">
      <c r="D35" s="252"/>
      <c r="E35" s="375"/>
      <c r="F35" s="376"/>
      <c r="G35" s="261" t="s">
        <v>295</v>
      </c>
      <c r="H35" s="155"/>
      <c r="I35" s="290"/>
      <c r="J35" s="291"/>
      <c r="K35" s="248"/>
    </row>
    <row r="36" spans="4:11" ht="15" customHeight="1">
      <c r="D36" s="252"/>
      <c r="E36" s="375" t="s">
        <v>293</v>
      </c>
      <c r="F36" s="377" t="s">
        <v>452</v>
      </c>
      <c r="G36" s="261" t="s">
        <v>127</v>
      </c>
      <c r="H36" s="311"/>
      <c r="I36" s="302"/>
      <c r="J36" s="291"/>
      <c r="K36" s="248"/>
    </row>
    <row r="37" spans="4:11" ht="15" customHeight="1">
      <c r="D37" s="252"/>
      <c r="E37" s="375"/>
      <c r="F37" s="377"/>
      <c r="G37" s="261" t="s">
        <v>444</v>
      </c>
      <c r="H37" s="314"/>
      <c r="I37" s="315"/>
      <c r="J37" s="291"/>
      <c r="K37" s="248"/>
    </row>
    <row r="38" spans="4:11" ht="15" customHeight="1">
      <c r="D38" s="252"/>
      <c r="E38" s="375"/>
      <c r="F38" s="377"/>
      <c r="G38" s="261" t="s">
        <v>295</v>
      </c>
      <c r="H38" s="155"/>
      <c r="I38" s="290"/>
      <c r="J38" s="291"/>
      <c r="K38" s="253"/>
    </row>
    <row r="39" spans="4:11" ht="23.25" thickBot="1">
      <c r="D39" s="252"/>
      <c r="E39" s="263" t="s">
        <v>490</v>
      </c>
      <c r="F39" s="264" t="s">
        <v>453</v>
      </c>
      <c r="G39" s="265" t="s">
        <v>127</v>
      </c>
      <c r="H39" s="312">
        <f>H19+H20-H36</f>
        <v>0</v>
      </c>
      <c r="I39" s="313">
        <f>I19+I20-I36</f>
        <v>0</v>
      </c>
      <c r="J39" s="292"/>
      <c r="K39" s="253"/>
    </row>
    <row r="40" spans="4:11" ht="15.75" customHeight="1">
      <c r="D40" s="252"/>
      <c r="E40" s="254"/>
      <c r="F40" s="255"/>
      <c r="G40" s="256"/>
      <c r="H40" s="257"/>
      <c r="I40" s="257"/>
      <c r="J40" s="257"/>
      <c r="K40" s="248"/>
    </row>
    <row r="41" spans="4:11" ht="15.75" customHeight="1">
      <c r="D41" s="258"/>
      <c r="E41" s="374" t="s">
        <v>491</v>
      </c>
      <c r="F41" s="374"/>
      <c r="G41" s="374"/>
      <c r="H41" s="374"/>
      <c r="I41" s="374"/>
      <c r="J41" s="374"/>
      <c r="K41" s="248"/>
    </row>
    <row r="42" spans="4:11" ht="12" thickBot="1">
      <c r="D42" s="222"/>
      <c r="E42" s="223"/>
      <c r="F42" s="223"/>
      <c r="G42" s="223"/>
      <c r="H42" s="223"/>
      <c r="I42" s="223"/>
      <c r="J42" s="223"/>
      <c r="K42" s="224"/>
    </row>
  </sheetData>
  <sheetProtection password="FA9C" sheet="1" scenarios="1" formatColumns="0" formatRows="0"/>
  <mergeCells count="20">
    <mergeCell ref="D12:K12"/>
    <mergeCell ref="D13:K13"/>
    <mergeCell ref="E16:E17"/>
    <mergeCell ref="F16:F17"/>
    <mergeCell ref="G16:G17"/>
    <mergeCell ref="F20:F22"/>
    <mergeCell ref="E24:E26"/>
    <mergeCell ref="F24:F26"/>
    <mergeCell ref="E27:E29"/>
    <mergeCell ref="F27:F29"/>
    <mergeCell ref="H16:I16"/>
    <mergeCell ref="J16:J17"/>
    <mergeCell ref="E20:E22"/>
    <mergeCell ref="E41:J41"/>
    <mergeCell ref="E30:E32"/>
    <mergeCell ref="F30:F32"/>
    <mergeCell ref="E33:E35"/>
    <mergeCell ref="F33:F35"/>
    <mergeCell ref="E36:E38"/>
    <mergeCell ref="F36:F38"/>
  </mergeCells>
  <conditionalFormatting sqref="I19 I21:I23 I25:I38">
    <cfRule type="expression" priority="1" dxfId="9" stopIfTrue="1">
      <formula>IF(OR(H19="",H19=0,),16,ABS(((H19-I19)/H19)*100))&gt;15</formula>
    </cfRule>
  </conditionalFormatting>
  <conditionalFormatting sqref="I20 I24 I39">
    <cfRule type="expression" priority="2" dxfId="9" stopIfTrue="1">
      <formula>IF(AND(OR(H20="",H20=0,),I20&lt;&gt;0),16,ABS(((H20-I20)/H20)*100))&gt;15</formula>
    </cfRule>
  </conditionalFormatting>
  <dataValidations count="5">
    <dataValidation type="decimal" allowBlank="1" showInputMessage="1" showErrorMessage="1" error="Значение должно быть действительным числом" sqref="H39:I39">
      <formula1>-99999999999</formula1>
      <formula2>999999999999</formula2>
    </dataValidation>
    <dataValidation type="decimal" allowBlank="1" showInputMessage="1" showErrorMessage="1" error="Значение должно быть действительным числом" sqref="H20:I20 H24:I24">
      <formula1>-999999999</formula1>
      <formula2>999999999999</formula2>
    </dataValidation>
    <dataValidation type="textLength" operator="lessThanOrEqual" allowBlank="1" showInputMessage="1" showErrorMessage="1" sqref="H40:J40">
      <formula1>300</formula1>
    </dataValidation>
    <dataValidation type="decimal" allowBlank="1" showErrorMessage="1" errorTitle="Ошибка" error="Допускается ввод только неотрицательных чисел!" sqref="H21:I23 H19:I19 H25:I38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J19:J39">
      <formula1>900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publication">
    <tabColor indexed="31"/>
    <pageSetUpPr fitToPage="1"/>
  </sheetPr>
  <dimension ref="D10:L32"/>
  <sheetViews>
    <sheetView showGridLines="0" tabSelected="1" zoomScalePageLayoutView="0" workbookViewId="0" topLeftCell="C9">
      <selection activeCell="J23" sqref="J23"/>
    </sheetView>
  </sheetViews>
  <sheetFormatPr defaultColWidth="9.140625" defaultRowHeight="11.25"/>
  <cols>
    <col min="1" max="2" width="0" style="43" hidden="1" customWidth="1"/>
    <col min="3" max="3" width="3.140625" style="43" customWidth="1"/>
    <col min="4" max="4" width="15.7109375" style="43" customWidth="1"/>
    <col min="5" max="5" width="7.00390625" style="43" bestFit="1" customWidth="1"/>
    <col min="6" max="6" width="47.8515625" style="43" customWidth="1"/>
    <col min="7" max="7" width="36.57421875" style="43" customWidth="1"/>
    <col min="8" max="8" width="17.8515625" style="43" customWidth="1"/>
    <col min="9" max="9" width="17.00390625" style="43" bestFit="1" customWidth="1"/>
    <col min="10" max="10" width="17.8515625" style="43" customWidth="1"/>
    <col min="11" max="11" width="41.140625" style="43" customWidth="1"/>
    <col min="12" max="16384" width="9.140625" style="43" customWidth="1"/>
  </cols>
  <sheetData>
    <row r="1" ht="11.25" hidden="1"/>
    <row r="2" ht="11.25" hidden="1"/>
    <row r="3" ht="11.25" hidden="1"/>
    <row r="4" ht="11.25" hidden="1"/>
    <row r="5" ht="11.25" hidden="1"/>
    <row r="6" ht="15" customHeight="1" hidden="1"/>
    <row r="7" ht="11.25" hidden="1"/>
    <row r="8" ht="11.25" hidden="1"/>
    <row r="10" spans="4:11" s="218" customFormat="1" ht="15" customHeight="1">
      <c r="D10" s="146" t="e">
        <f>codeTemplate</f>
        <v>#REF!</v>
      </c>
      <c r="E10" s="145"/>
      <c r="F10" s="250"/>
      <c r="G10" s="250"/>
      <c r="K10" s="164"/>
    </row>
    <row r="11" spans="4:8" s="218" customFormat="1" ht="15" customHeight="1">
      <c r="D11" s="146"/>
      <c r="E11" s="186"/>
      <c r="F11" s="251"/>
      <c r="G11" s="251"/>
      <c r="H11" s="251"/>
    </row>
    <row r="12" spans="4:12" ht="15" customHeight="1">
      <c r="D12" s="379" t="s">
        <v>297</v>
      </c>
      <c r="E12" s="380"/>
      <c r="F12" s="380"/>
      <c r="G12" s="380"/>
      <c r="H12" s="380"/>
      <c r="I12" s="380"/>
      <c r="J12" s="380"/>
      <c r="K12" s="380"/>
      <c r="L12" s="381"/>
    </row>
    <row r="13" spans="4:12" ht="15.75" customHeight="1" thickBot="1">
      <c r="D13" s="382" t="str">
        <f>IF(org="","",IF(fil="",org,org&amp;" ("&amp;fil&amp;")"))</f>
        <v>ОАО "Электротехнический комплекс"</v>
      </c>
      <c r="E13" s="383"/>
      <c r="F13" s="383"/>
      <c r="G13" s="383"/>
      <c r="H13" s="383"/>
      <c r="I13" s="383"/>
      <c r="J13" s="383"/>
      <c r="K13" s="383"/>
      <c r="L13" s="384"/>
    </row>
    <row r="14" spans="5:11" ht="15.75" customHeight="1">
      <c r="E14" s="60"/>
      <c r="F14" s="60"/>
      <c r="H14" s="60"/>
      <c r="I14" s="60"/>
      <c r="J14" s="60"/>
      <c r="K14" s="60"/>
    </row>
    <row r="15" spans="4:12" ht="15.75" customHeight="1">
      <c r="D15" s="100"/>
      <c r="E15" s="101"/>
      <c r="F15" s="120"/>
      <c r="G15" s="101"/>
      <c r="H15" s="101"/>
      <c r="I15" s="101"/>
      <c r="J15" s="101"/>
      <c r="K15" s="101"/>
      <c r="L15" s="102"/>
    </row>
    <row r="16" spans="4:12" ht="34.5" customHeight="1" thickBot="1">
      <c r="D16" s="96"/>
      <c r="E16" s="385" t="s">
        <v>301</v>
      </c>
      <c r="F16" s="386"/>
      <c r="G16" s="386"/>
      <c r="H16" s="386"/>
      <c r="I16" s="386"/>
      <c r="J16" s="386"/>
      <c r="K16" s="387"/>
      <c r="L16" s="103"/>
    </row>
    <row r="17" spans="4:12" ht="15" customHeight="1">
      <c r="D17" s="96"/>
      <c r="E17" s="121"/>
      <c r="F17" s="121"/>
      <c r="H17" s="121"/>
      <c r="I17" s="121"/>
      <c r="J17" s="121"/>
      <c r="K17" s="121"/>
      <c r="L17" s="103"/>
    </row>
    <row r="18" spans="4:12" ht="36" customHeight="1" thickBot="1">
      <c r="D18" s="96"/>
      <c r="E18" s="122" t="s">
        <v>348</v>
      </c>
      <c r="F18" s="122" t="s">
        <v>298</v>
      </c>
      <c r="G18" s="123" t="s">
        <v>454</v>
      </c>
      <c r="H18" s="123" t="s">
        <v>455</v>
      </c>
      <c r="I18" s="123" t="s">
        <v>456</v>
      </c>
      <c r="J18" s="123" t="s">
        <v>457</v>
      </c>
      <c r="K18" s="124" t="s">
        <v>227</v>
      </c>
      <c r="L18" s="103"/>
    </row>
    <row r="19" spans="4:12" ht="15" customHeight="1">
      <c r="D19" s="95"/>
      <c r="E19" s="125">
        <v>1</v>
      </c>
      <c r="F19" s="125">
        <f>E19+1</f>
        <v>2</v>
      </c>
      <c r="G19" s="125" t="s">
        <v>293</v>
      </c>
      <c r="H19" s="104">
        <v>4</v>
      </c>
      <c r="I19" s="104">
        <v>5</v>
      </c>
      <c r="J19" s="104">
        <v>6</v>
      </c>
      <c r="K19" s="104">
        <v>7</v>
      </c>
      <c r="L19" s="103"/>
    </row>
    <row r="20" spans="4:12" ht="26.25" customHeight="1">
      <c r="D20" s="95"/>
      <c r="E20" s="126">
        <v>1</v>
      </c>
      <c r="F20" s="268" t="s">
        <v>459</v>
      </c>
      <c r="G20" s="266"/>
      <c r="H20" s="266"/>
      <c r="I20" s="266"/>
      <c r="J20" s="266"/>
      <c r="K20" s="267"/>
      <c r="L20" s="103"/>
    </row>
    <row r="21" spans="4:12" ht="15" customHeight="1">
      <c r="D21" s="95"/>
      <c r="E21" s="127" t="s">
        <v>25</v>
      </c>
      <c r="F21" s="128" t="s">
        <v>458</v>
      </c>
      <c r="G21" s="297" t="s">
        <v>686</v>
      </c>
      <c r="H21" s="130" t="s">
        <v>687</v>
      </c>
      <c r="I21" s="129" t="s">
        <v>291</v>
      </c>
      <c r="J21" s="129" t="s">
        <v>291</v>
      </c>
      <c r="K21" s="134" t="s">
        <v>688</v>
      </c>
      <c r="L21" s="103"/>
    </row>
    <row r="22" spans="4:12" ht="15" customHeight="1">
      <c r="D22" s="95"/>
      <c r="E22" s="127" t="s">
        <v>29</v>
      </c>
      <c r="F22" s="128" t="s">
        <v>120</v>
      </c>
      <c r="G22" s="132" t="s">
        <v>683</v>
      </c>
      <c r="H22" s="130" t="s">
        <v>687</v>
      </c>
      <c r="I22" s="132" t="s">
        <v>683</v>
      </c>
      <c r="J22" s="130" t="s">
        <v>687</v>
      </c>
      <c r="K22" s="131" t="s">
        <v>291</v>
      </c>
      <c r="L22" s="103"/>
    </row>
    <row r="23" spans="4:12" ht="15" customHeight="1">
      <c r="D23" s="95"/>
      <c r="E23" s="127" t="s">
        <v>34</v>
      </c>
      <c r="F23" s="128" t="s">
        <v>302</v>
      </c>
      <c r="G23" s="132" t="s">
        <v>683</v>
      </c>
      <c r="H23" s="133" t="s">
        <v>687</v>
      </c>
      <c r="I23" s="132" t="s">
        <v>683</v>
      </c>
      <c r="J23" s="133" t="s">
        <v>687</v>
      </c>
      <c r="K23" s="134" t="s">
        <v>683</v>
      </c>
      <c r="L23" s="103"/>
    </row>
    <row r="24" spans="4:12" ht="15" customHeight="1" thickBot="1">
      <c r="D24" s="95" t="s">
        <v>182</v>
      </c>
      <c r="E24" s="293"/>
      <c r="F24" s="294" t="s">
        <v>294</v>
      </c>
      <c r="G24" s="295"/>
      <c r="H24" s="295"/>
      <c r="I24" s="295"/>
      <c r="J24" s="295"/>
      <c r="K24" s="296"/>
      <c r="L24" s="103"/>
    </row>
    <row r="25" ht="26.25" customHeight="1" hidden="1"/>
    <row r="26" ht="15" customHeight="1" hidden="1"/>
    <row r="27" ht="15" customHeight="1" hidden="1"/>
    <row r="28" ht="15" customHeight="1" hidden="1"/>
    <row r="29" ht="15" customHeight="1" hidden="1"/>
    <row r="30" spans="4:12" ht="11.25">
      <c r="D30" s="96"/>
      <c r="E30" s="60"/>
      <c r="F30" s="60"/>
      <c r="H30" s="60"/>
      <c r="I30" s="60"/>
      <c r="J30" s="60"/>
      <c r="K30" s="60"/>
      <c r="L30" s="103"/>
    </row>
    <row r="31" spans="4:12" ht="18.75" customHeight="1">
      <c r="D31" s="96"/>
      <c r="E31" s="135" t="s">
        <v>461</v>
      </c>
      <c r="F31" s="136"/>
      <c r="H31" s="136"/>
      <c r="I31" s="136"/>
      <c r="J31" s="136"/>
      <c r="K31" s="136"/>
      <c r="L31" s="103"/>
    </row>
    <row r="32" spans="4:12" ht="12" thickBot="1">
      <c r="D32" s="97"/>
      <c r="E32" s="98"/>
      <c r="F32" s="98"/>
      <c r="G32" s="98"/>
      <c r="H32" s="98"/>
      <c r="I32" s="98"/>
      <c r="J32" s="98"/>
      <c r="K32" s="98"/>
      <c r="L32" s="99"/>
    </row>
    <row r="35" ht="15" customHeight="1"/>
  </sheetData>
  <sheetProtection password="FA9C" sheet="1" objects="1" scenarios="1" formatColumns="0" formatRows="0"/>
  <mergeCells count="3">
    <mergeCell ref="D12:L12"/>
    <mergeCell ref="D13:L13"/>
    <mergeCell ref="E16:K16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I22:I23 G21:G23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21:H23 J22:J23"/>
    <dataValidation type="textLength" operator="lessThanOrEqual" allowBlank="1" showInputMessage="1" showErrorMessage="1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errorTitle="Ошибка" error="Допускается ввод не более 900 символов!" sqref="K21 K23">
      <formula1>900</formula1>
    </dataValidation>
  </dataValidations>
  <hyperlinks>
    <hyperlink ref="F24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3" bestFit="1" customWidth="1"/>
    <col min="2" max="2" width="21.140625" style="43" bestFit="1" customWidth="1"/>
    <col min="3" max="16384" width="9.140625" style="43" customWidth="1"/>
  </cols>
  <sheetData>
    <row r="1" spans="1:2" ht="11.25">
      <c r="A1" s="63" t="s">
        <v>107</v>
      </c>
      <c r="B1" s="63" t="s">
        <v>108</v>
      </c>
    </row>
    <row r="2" spans="1:2" ht="11.25">
      <c r="A2" s="43" t="s">
        <v>503</v>
      </c>
      <c r="B2" s="43" t="s">
        <v>109</v>
      </c>
    </row>
    <row r="3" spans="1:2" ht="11.25">
      <c r="A3" s="43" t="s">
        <v>518</v>
      </c>
      <c r="B3" s="43" t="s">
        <v>507</v>
      </c>
    </row>
    <row r="4" spans="1:2" ht="11.25">
      <c r="A4" s="43" t="s">
        <v>519</v>
      </c>
      <c r="B4" s="43" t="s">
        <v>505</v>
      </c>
    </row>
    <row r="5" spans="1:2" ht="11.25">
      <c r="A5" s="43" t="s">
        <v>502</v>
      </c>
      <c r="B5" s="43" t="s">
        <v>508</v>
      </c>
    </row>
    <row r="6" spans="1:2" ht="11.25">
      <c r="A6" s="43" t="s">
        <v>504</v>
      </c>
      <c r="B6" s="43" t="s">
        <v>509</v>
      </c>
    </row>
    <row r="7" spans="1:2" ht="11.25">
      <c r="A7" s="43" t="s">
        <v>462</v>
      </c>
      <c r="B7" s="43" t="s">
        <v>510</v>
      </c>
    </row>
    <row r="8" spans="1:2" ht="11.25">
      <c r="A8" s="43" t="s">
        <v>463</v>
      </c>
      <c r="B8" s="43" t="s">
        <v>110</v>
      </c>
    </row>
    <row r="9" spans="1:2" ht="11.25">
      <c r="A9" s="43" t="s">
        <v>464</v>
      </c>
      <c r="B9" s="43" t="s">
        <v>111</v>
      </c>
    </row>
    <row r="10" spans="1:2" ht="11.25">
      <c r="A10" s="43" t="s">
        <v>492</v>
      </c>
      <c r="B10" s="43" t="s">
        <v>339</v>
      </c>
    </row>
    <row r="11" spans="1:2" ht="11.25">
      <c r="A11" s="43" t="s">
        <v>493</v>
      </c>
      <c r="B11" s="43" t="s">
        <v>113</v>
      </c>
    </row>
    <row r="12" spans="1:2" ht="11.25">
      <c r="A12" s="43" t="s">
        <v>494</v>
      </c>
      <c r="B12" s="43" t="s">
        <v>340</v>
      </c>
    </row>
    <row r="13" ht="11.25">
      <c r="B13" s="43" t="s">
        <v>114</v>
      </c>
    </row>
    <row r="14" ht="11.25">
      <c r="B14" s="43" t="s">
        <v>115</v>
      </c>
    </row>
    <row r="15" ht="11.25">
      <c r="B15" s="43" t="s">
        <v>116</v>
      </c>
    </row>
    <row r="16" ht="11.25">
      <c r="B16" s="43" t="s">
        <v>204</v>
      </c>
    </row>
    <row r="17" ht="11.25">
      <c r="B17" s="43" t="s">
        <v>296</v>
      </c>
    </row>
    <row r="18" ht="11.25">
      <c r="B18" s="43" t="s">
        <v>341</v>
      </c>
    </row>
    <row r="19" ht="11.25">
      <c r="B19" s="43" t="s">
        <v>112</v>
      </c>
    </row>
    <row r="20" ht="11.25">
      <c r="B20" s="43" t="s">
        <v>465</v>
      </c>
    </row>
    <row r="21" ht="11.25">
      <c r="B21" s="43" t="s">
        <v>520</v>
      </c>
    </row>
    <row r="22" ht="11.25">
      <c r="B22" s="43" t="s">
        <v>506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EHSH_et_union">
    <tabColor indexed="47"/>
  </sheetPr>
  <dimension ref="A2:AA29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61" bestFit="1" customWidth="1"/>
    <col min="2" max="4" width="9.140625" style="2" customWidth="1"/>
    <col min="5" max="5" width="65.7109375" style="2" customWidth="1"/>
    <col min="6" max="6" width="42.00390625" style="2" customWidth="1"/>
    <col min="7" max="7" width="11.57421875" style="2" customWidth="1"/>
    <col min="8" max="12" width="9.140625" style="2" customWidth="1"/>
    <col min="13" max="13" width="12.421875" style="42" bestFit="1" customWidth="1"/>
    <col min="14" max="14" width="11.57421875" style="42" bestFit="1" customWidth="1"/>
    <col min="15" max="16" width="9.140625" style="42" customWidth="1"/>
    <col min="17" max="26" width="9.140625" style="2" customWidth="1"/>
    <col min="27" max="27" width="9.140625" style="44" customWidth="1"/>
    <col min="28" max="16384" width="9.140625" style="2" customWidth="1"/>
  </cols>
  <sheetData>
    <row r="2" spans="1:27" s="47" customFormat="1" ht="15" customHeight="1">
      <c r="A2" s="62" t="s">
        <v>299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  <c r="N2" s="50"/>
      <c r="O2" s="50"/>
      <c r="P2" s="50"/>
      <c r="Q2" s="49"/>
      <c r="R2" s="49"/>
      <c r="S2" s="49"/>
      <c r="T2" s="49"/>
      <c r="U2" s="49"/>
      <c r="V2" s="49"/>
      <c r="W2" s="49"/>
      <c r="X2" s="49"/>
      <c r="Y2" s="49"/>
      <c r="Z2" s="49"/>
      <c r="AA2" s="51"/>
    </row>
    <row r="4" spans="4:12" s="43" customFormat="1" ht="15" customHeight="1">
      <c r="D4" s="95"/>
      <c r="E4" s="127"/>
      <c r="F4" s="288"/>
      <c r="G4" s="132"/>
      <c r="H4" s="133" t="s">
        <v>364</v>
      </c>
      <c r="I4" s="132"/>
      <c r="J4" s="133"/>
      <c r="K4" s="134"/>
      <c r="L4" s="103"/>
    </row>
    <row r="6" spans="1:27" s="67" customFormat="1" ht="15" customHeight="1">
      <c r="A6" s="66"/>
      <c r="M6" s="42"/>
      <c r="N6" s="42"/>
      <c r="O6" s="42"/>
      <c r="P6" s="42"/>
      <c r="AA6" s="44"/>
    </row>
    <row r="10" spans="1:27" s="47" customFormat="1" ht="15" customHeight="1">
      <c r="A10" s="283" t="s">
        <v>515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50"/>
      <c r="N10" s="50"/>
      <c r="O10" s="50"/>
      <c r="P10" s="50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51"/>
    </row>
    <row r="12" spans="4:12" s="43" customFormat="1" ht="26.25" customHeight="1">
      <c r="D12" s="95"/>
      <c r="E12" s="284">
        <v>2</v>
      </c>
      <c r="F12" s="285" t="s">
        <v>460</v>
      </c>
      <c r="G12" s="286"/>
      <c r="H12" s="286"/>
      <c r="I12" s="286"/>
      <c r="J12" s="286"/>
      <c r="K12" s="287"/>
      <c r="L12" s="103"/>
    </row>
    <row r="13" spans="4:12" s="43" customFormat="1" ht="15" customHeight="1">
      <c r="D13" s="95"/>
      <c r="E13" s="127" t="s">
        <v>66</v>
      </c>
      <c r="F13" s="128" t="s">
        <v>458</v>
      </c>
      <c r="G13" s="297"/>
      <c r="H13" s="130"/>
      <c r="I13" s="129" t="s">
        <v>291</v>
      </c>
      <c r="J13" s="129" t="s">
        <v>291</v>
      </c>
      <c r="K13" s="134"/>
      <c r="L13" s="103"/>
    </row>
    <row r="14" spans="4:12" s="43" customFormat="1" ht="15" customHeight="1">
      <c r="D14" s="95"/>
      <c r="E14" s="127" t="s">
        <v>67</v>
      </c>
      <c r="F14" s="128" t="s">
        <v>120</v>
      </c>
      <c r="G14" s="132"/>
      <c r="H14" s="130"/>
      <c r="I14" s="132"/>
      <c r="J14" s="130"/>
      <c r="K14" s="131" t="s">
        <v>291</v>
      </c>
      <c r="L14" s="103"/>
    </row>
    <row r="15" spans="4:12" s="43" customFormat="1" ht="15" customHeight="1">
      <c r="D15" s="95"/>
      <c r="E15" s="127" t="s">
        <v>68</v>
      </c>
      <c r="F15" s="128" t="s">
        <v>302</v>
      </c>
      <c r="G15" s="132"/>
      <c r="H15" s="133"/>
      <c r="I15" s="132"/>
      <c r="J15" s="133"/>
      <c r="K15" s="134"/>
      <c r="L15" s="103"/>
    </row>
    <row r="16" spans="4:12" s="43" customFormat="1" ht="15" customHeight="1" thickBot="1">
      <c r="D16" s="95" t="s">
        <v>182</v>
      </c>
      <c r="E16" s="293"/>
      <c r="F16" s="294" t="s">
        <v>294</v>
      </c>
      <c r="G16" s="295"/>
      <c r="H16" s="295"/>
      <c r="I16" s="295"/>
      <c r="J16" s="295"/>
      <c r="K16" s="296"/>
      <c r="L16" s="103"/>
    </row>
    <row r="19" spans="1:27" s="47" customFormat="1" ht="15" customHeight="1">
      <c r="A19" s="283" t="s">
        <v>514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50"/>
      <c r="N19" s="50"/>
      <c r="O19" s="50"/>
      <c r="P19" s="50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51"/>
    </row>
    <row r="20" ht="17.25" customHeight="1"/>
    <row r="21" spans="1:7" s="72" customFormat="1" ht="12.75">
      <c r="A21" s="52"/>
      <c r="B21" s="53"/>
      <c r="C21" s="54"/>
      <c r="D21" s="111"/>
      <c r="E21" s="342" t="s">
        <v>351</v>
      </c>
      <c r="F21" s="343"/>
      <c r="G21" s="90"/>
    </row>
    <row r="22" spans="1:7" s="72" customFormat="1" ht="26.25">
      <c r="A22" s="52"/>
      <c r="B22" s="53"/>
      <c r="C22" s="54"/>
      <c r="D22" s="111"/>
      <c r="E22" s="243" t="s">
        <v>352</v>
      </c>
      <c r="F22" s="170"/>
      <c r="G22" s="90"/>
    </row>
    <row r="23" spans="1:7" s="72" customFormat="1" ht="26.25" customHeight="1">
      <c r="A23" s="52"/>
      <c r="B23" s="53"/>
      <c r="C23" s="54"/>
      <c r="D23" s="111"/>
      <c r="E23" s="243" t="s">
        <v>353</v>
      </c>
      <c r="F23" s="247"/>
      <c r="G23" s="90"/>
    </row>
    <row r="24" spans="1:7" s="72" customFormat="1" ht="26.25" customHeight="1" thickBot="1">
      <c r="A24" s="52"/>
      <c r="B24" s="53"/>
      <c r="C24" s="54"/>
      <c r="D24" s="111"/>
      <c r="E24" s="242" t="s">
        <v>354</v>
      </c>
      <c r="F24" s="171"/>
      <c r="G24" s="90"/>
    </row>
    <row r="25" spans="1:9" s="72" customFormat="1" ht="11.25">
      <c r="A25" s="52"/>
      <c r="B25" s="53"/>
      <c r="C25" s="54"/>
      <c r="D25" s="82"/>
      <c r="E25" s="58"/>
      <c r="F25" s="58"/>
      <c r="G25" s="90"/>
      <c r="H25" s="71"/>
      <c r="I25" s="78"/>
    </row>
    <row r="26" spans="1:7" s="72" customFormat="1" ht="12.75">
      <c r="A26" s="52"/>
      <c r="B26" s="53"/>
      <c r="C26" s="54"/>
      <c r="D26" s="111"/>
      <c r="E26" s="342" t="s">
        <v>355</v>
      </c>
      <c r="F26" s="343"/>
      <c r="G26" s="90"/>
    </row>
    <row r="27" spans="1:7" s="72" customFormat="1" ht="26.25">
      <c r="A27" s="52"/>
      <c r="B27" s="53"/>
      <c r="C27" s="54"/>
      <c r="D27" s="111"/>
      <c r="E27" s="243" t="s">
        <v>356</v>
      </c>
      <c r="F27" s="170"/>
      <c r="G27" s="90"/>
    </row>
    <row r="28" spans="1:7" s="72" customFormat="1" ht="26.25" customHeight="1">
      <c r="A28" s="52"/>
      <c r="B28" s="53"/>
      <c r="C28" s="54"/>
      <c r="D28" s="111"/>
      <c r="E28" s="243" t="s">
        <v>357</v>
      </c>
      <c r="F28" s="247"/>
      <c r="G28" s="90"/>
    </row>
    <row r="29" spans="1:7" s="72" customFormat="1" ht="26.25" customHeight="1" thickBot="1">
      <c r="A29" s="52"/>
      <c r="B29" s="53"/>
      <c r="C29" s="54"/>
      <c r="D29" s="111"/>
      <c r="E29" s="242" t="s">
        <v>358</v>
      </c>
      <c r="F29" s="171"/>
      <c r="G29" s="90"/>
    </row>
  </sheetData>
  <sheetProtection formatColumns="0" formatRows="0"/>
  <mergeCells count="2">
    <mergeCell ref="E21:F21"/>
    <mergeCell ref="E26:F26"/>
  </mergeCells>
  <dataValidations count="3">
    <dataValidation allowBlank="1" showInputMessage="1" showErrorMessage="1" prompt="Выберите значение из календаря, выполнив двойной щелчок левой кнопки мыши по ячейке." sqref="F28 F23 H4 J4 H13:H15 J14:J15"/>
    <dataValidation type="textLength" operator="lessThanOrEqual" allowBlank="1" showInputMessage="1" showErrorMessage="1" errorTitle="Ошибка" error="Допускается ввод не более 900 символов!" sqref="F22 F29 F27 F24 G13:G15 I4 G4 I14:I15">
      <formula1>900</formula1>
    </dataValidation>
    <dataValidation type="textLength" operator="lessThanOrEqual" allowBlank="1" showInputMessage="1" showErrorMessage="1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errorTitle="Ошибка" error="Допускается ввод не более 900 символов!" sqref="K13 K15 K4">
      <formula1>900</formula1>
    </dataValidation>
  </dataValidations>
  <hyperlinks>
    <hyperlink ref="F16" location="'Ссылки на публикации'!A1" tooltip="Добавить запись" display="Добавить запись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элетроэнергетики (сетевые организации)</dc:title>
  <dc:subject>Показатели подлежащие раскрытию в сфере элетроэнергетики (сетевые организации)</dc:subject>
  <dc:creator>--</dc:creator>
  <cp:keywords/>
  <dc:description/>
  <cp:lastModifiedBy>Андрей</cp:lastModifiedBy>
  <cp:lastPrinted>2013-02-07T08:47:59Z</cp:lastPrinted>
  <dcterms:created xsi:type="dcterms:W3CDTF">2004-05-21T07:18:45Z</dcterms:created>
  <dcterms:modified xsi:type="dcterms:W3CDTF">2013-04-05T03:49:34Z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EE.OPEN.INFO.COST.NET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1</vt:lpwstr>
  </property>
  <property fmtid="{D5CDD505-2E9C-101B-9397-08002B2CF9AE}" pid="15" name="Period">
    <vt:lpwstr>2007</vt:lpwstr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1.0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</Properties>
</file>